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95" windowHeight="4245" activeTab="0"/>
  </bookViews>
  <sheets>
    <sheet name="A" sheetId="1" r:id="rId1"/>
  </sheets>
  <definedNames>
    <definedName name="_xlnm.Print_Area" localSheetId="0">'A'!$A$1:$E$381</definedName>
    <definedName name="Zone_impres_MI">'A'!$A$1:$F$381</definedName>
  </definedNames>
  <calcPr fullCalcOnLoad="1"/>
</workbook>
</file>

<file path=xl/comments1.xml><?xml version="1.0" encoding="utf-8"?>
<comments xmlns="http://schemas.openxmlformats.org/spreadsheetml/2006/main">
  <authors>
    <author>NKLE</author>
  </authors>
  <commentList>
    <comment ref="B156" authorId="0">
      <text>
        <r>
          <rPr>
            <b/>
            <sz val="9"/>
            <rFont val="Tahoma"/>
            <family val="2"/>
          </rPr>
          <t>NKLE:</t>
        </r>
        <r>
          <rPr>
            <sz val="9"/>
            <rFont val="Tahoma"/>
            <family val="2"/>
          </rPr>
          <t xml:space="preserve">
Sur base du tableau final OTB</t>
        </r>
      </text>
    </comment>
  </commentList>
</comments>
</file>

<file path=xl/sharedStrings.xml><?xml version="1.0" encoding="utf-8"?>
<sst xmlns="http://schemas.openxmlformats.org/spreadsheetml/2006/main" count="214" uniqueCount="37">
  <si>
    <t xml:space="preserve"> </t>
  </si>
  <si>
    <t xml:space="preserve">  Production</t>
  </si>
  <si>
    <t>(en T)</t>
  </si>
  <si>
    <t xml:space="preserve">  (en T)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</si>
  <si>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</si>
  <si>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</si>
  <si>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</si>
  <si>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</si>
  <si>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</si>
  <si>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</si>
  <si>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</si>
  <si>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</si>
  <si>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</si>
  <si>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>2000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</si>
  <si>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</si>
  <si>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</si>
  <si>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</si>
  <si>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</si>
  <si>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</si>
  <si>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</si>
  <si>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</si>
  <si>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</si>
  <si>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  </t>
  </si>
  <si>
    <t xml:space="preserve">  Janvier</t>
  </si>
  <si>
    <t xml:space="preserve">  Février</t>
  </si>
  <si>
    <t xml:space="preserve">  Mars</t>
  </si>
  <si>
    <t>Période</t>
  </si>
  <si>
    <t>V(MBIF)</t>
  </si>
  <si>
    <t xml:space="preserve"> V   e   n   t   e   s</t>
  </si>
  <si>
    <t>Source  : OTB.</t>
  </si>
  <si>
    <t xml:space="preserve">    </t>
  </si>
  <si>
    <t xml:space="preserve">                                           PRODUCTION ET VENTES DE THE SEC </t>
  </si>
  <si>
    <t xml:space="preserve">  Novembre</t>
  </si>
  <si>
    <t>I.4</t>
  </si>
  <si>
    <t>PM : Prix moyen de vente</t>
  </si>
  <si>
    <t xml:space="preserve"> (PM en BIF/kg)</t>
  </si>
  <si>
    <t xml:space="preserve">  Février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</si>
</sst>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_);\(#,##0\)"/>
    <numFmt numFmtId="181" formatCode="#,##0.00_);\(#,##0.00\)"/>
    <numFmt numFmtId="182" formatCode="0_)"/>
    <numFmt numFmtId="183" formatCode="0.0_)"/>
    <numFmt numFmtId="184" formatCode="General_)"/>
    <numFmt numFmtId="185" formatCode="_-* #,##0.0\ _F_-;\-* #,##0.0\ _F_-;_-* &quot;-&quot;??\ _F_-;_-@_-"/>
    <numFmt numFmtId="186" formatCode="_-* #,##0\ _F_-;\-* #,##0\ _F_-;_-* &quot;-&quot;??\ _F_-;_-@_-"/>
    <numFmt numFmtId="187" formatCode="_-* #,##0.000\ _F_-;\-* #,##0.000\ _F_-;_-* &quot;-&quot;??\ _F_-;_-@_-"/>
    <numFmt numFmtId="188" formatCode="_-* #,##0.0000\ _F_-;\-* #,##0.0000\ _F_-;_-* &quot;-&quot;??\ _F_-;_-@_-"/>
    <numFmt numFmtId="189" formatCode="_-* #,##0.00000\ _F_-;\-* #,##0.00000\ _F_-;_-* &quot;-&quot;??\ _F_-;_-@_-"/>
    <numFmt numFmtId="190" formatCode="_-* #,##0.000000\ _F_-;\-* #,##0.000000\ _F_-;_-* &quot;-&quot;??\ _F_-;_-@_-"/>
    <numFmt numFmtId="191" formatCode="_-* #,##0.0000000\ _F_-;\-* #,##0.0000000\ _F_-;_-* &quot;-&quot;??\ _F_-;_-@_-"/>
    <numFmt numFmtId="192" formatCode="_-* #,##0.00000000\ _F_-;\-* #,##0.00000000\ _F_-;_-* &quot;-&quot;??\ _F_-;_-@_-"/>
    <numFmt numFmtId="193" formatCode="_-* #,##0.000000000\ _F_-;\-* #,##0.000000000\ _F_-;_-* &quot;-&quot;??\ _F_-;_-@_-"/>
    <numFmt numFmtId="194" formatCode="_-* #,##0.0000000000\ _F_-;\-* #,##0.0000000000\ _F_-;_-* &quot;-&quot;??\ _F_-;_-@_-"/>
    <numFmt numFmtId="195" formatCode="_-* #,##0.00000000000\ _F_-;\-* #,##0.00000000000\ _F_-;_-* &quot;-&quot;??\ _F_-;_-@_-"/>
    <numFmt numFmtId="196" formatCode="_-* #,##0.000000000000\ _F_-;\-* #,##0.000000000000\ _F_-;_-* &quot;-&quot;??\ _F_-;_-@_-"/>
    <numFmt numFmtId="197" formatCode="0.00_)"/>
    <numFmt numFmtId="198" formatCode="0.000_)"/>
    <numFmt numFmtId="199" formatCode="#,##0.0_);\(#,##0.0\)"/>
    <numFmt numFmtId="200" formatCode="#,##0.000_);\(#,##0.000\)"/>
    <numFmt numFmtId="201" formatCode="#,##0.0000_);\(#,##0.0000\)"/>
    <numFmt numFmtId="202" formatCode="#,##0.00000_);\(#,##0.00000\)"/>
    <numFmt numFmtId="203" formatCode="#,##0.000000_);\(#,##0.000000\)"/>
    <numFmt numFmtId="204" formatCode="0.000"/>
    <numFmt numFmtId="205" formatCode="0.0000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Helv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4">
    <xf numFmtId="184" fontId="0" fillId="0" borderId="0" xfId="0" applyAlignment="1">
      <alignment/>
    </xf>
    <xf numFmtId="184" fontId="0" fillId="0" borderId="0" xfId="0" applyAlignment="1">
      <alignment horizontal="fill"/>
    </xf>
    <xf numFmtId="184" fontId="0" fillId="0" borderId="0" xfId="0" applyAlignment="1">
      <alignment horizontal="left"/>
    </xf>
    <xf numFmtId="184" fontId="0" fillId="0" borderId="0" xfId="0" applyAlignment="1">
      <alignment horizontal="right"/>
    </xf>
    <xf numFmtId="180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186" fontId="0" fillId="0" borderId="0" xfId="47" applyNumberFormat="1" applyFont="1" applyAlignment="1">
      <alignment/>
    </xf>
    <xf numFmtId="184" fontId="0" fillId="0" borderId="10" xfId="0" applyBorder="1" applyAlignment="1">
      <alignment horizontal="fill"/>
    </xf>
    <xf numFmtId="184" fontId="0" fillId="0" borderId="11" xfId="0" applyBorder="1" applyAlignment="1">
      <alignment horizontal="fill"/>
    </xf>
    <xf numFmtId="184" fontId="0" fillId="0" borderId="12" xfId="0" applyBorder="1" applyAlignment="1">
      <alignment horizontal="fill"/>
    </xf>
    <xf numFmtId="184" fontId="0" fillId="0" borderId="13" xfId="0" applyBorder="1" applyAlignment="1">
      <alignment/>
    </xf>
    <xf numFmtId="184" fontId="0" fillId="0" borderId="0" xfId="0" applyBorder="1" applyAlignment="1">
      <alignment/>
    </xf>
    <xf numFmtId="184" fontId="0" fillId="0" borderId="14" xfId="0" applyBorder="1" applyAlignment="1">
      <alignment/>
    </xf>
    <xf numFmtId="184" fontId="0" fillId="0" borderId="13" xfId="0" applyBorder="1" applyAlignment="1">
      <alignment horizontal="left"/>
    </xf>
    <xf numFmtId="184" fontId="5" fillId="0" borderId="14" xfId="0" applyFont="1" applyBorder="1" applyAlignment="1">
      <alignment horizontal="right"/>
    </xf>
    <xf numFmtId="184" fontId="5" fillId="0" borderId="13" xfId="0" applyFont="1" applyBorder="1" applyAlignment="1">
      <alignment horizontal="left"/>
    </xf>
    <xf numFmtId="184" fontId="0" fillId="0" borderId="15" xfId="0" applyBorder="1" applyAlignment="1">
      <alignment horizontal="fill"/>
    </xf>
    <xf numFmtId="184" fontId="0" fillId="0" borderId="16" xfId="0" applyBorder="1" applyAlignment="1">
      <alignment horizontal="fill"/>
    </xf>
    <xf numFmtId="184" fontId="0" fillId="0" borderId="17" xfId="0" applyBorder="1" applyAlignment="1">
      <alignment horizontal="fill"/>
    </xf>
    <xf numFmtId="184" fontId="0" fillId="0" borderId="10" xfId="0" applyBorder="1" applyAlignment="1">
      <alignment/>
    </xf>
    <xf numFmtId="184" fontId="0" fillId="0" borderId="11" xfId="0" applyBorder="1" applyAlignment="1">
      <alignment/>
    </xf>
    <xf numFmtId="184" fontId="0" fillId="0" borderId="12" xfId="0" applyBorder="1" applyAlignment="1">
      <alignment/>
    </xf>
    <xf numFmtId="184" fontId="0" fillId="0" borderId="14" xfId="0" applyBorder="1" applyAlignment="1">
      <alignment horizontal="left"/>
    </xf>
    <xf numFmtId="186" fontId="0" fillId="0" borderId="14" xfId="47" applyNumberFormat="1" applyFont="1" applyBorder="1" applyAlignment="1" applyProtection="1">
      <alignment/>
      <protection/>
    </xf>
    <xf numFmtId="186" fontId="0" fillId="0" borderId="14" xfId="47" applyNumberFormat="1" applyFont="1" applyBorder="1" applyAlignment="1">
      <alignment/>
    </xf>
    <xf numFmtId="184" fontId="0" fillId="0" borderId="10" xfId="0" applyBorder="1" applyAlignment="1">
      <alignment horizontal="left"/>
    </xf>
    <xf numFmtId="184" fontId="0" fillId="0" borderId="0" xfId="0" applyBorder="1" applyAlignment="1">
      <alignment horizontal="fill"/>
    </xf>
    <xf numFmtId="184" fontId="0" fillId="0" borderId="18" xfId="0" applyBorder="1" applyAlignment="1">
      <alignment/>
    </xf>
    <xf numFmtId="184" fontId="0" fillId="0" borderId="19" xfId="0" applyBorder="1" applyAlignment="1">
      <alignment/>
    </xf>
    <xf numFmtId="184" fontId="0" fillId="0" borderId="20" xfId="0" applyBorder="1" applyAlignment="1">
      <alignment/>
    </xf>
    <xf numFmtId="186" fontId="0" fillId="0" borderId="19" xfId="47" applyNumberFormat="1" applyFont="1" applyBorder="1" applyAlignment="1" applyProtection="1">
      <alignment/>
      <protection/>
    </xf>
    <xf numFmtId="186" fontId="0" fillId="0" borderId="19" xfId="47" applyNumberFormat="1" applyFont="1" applyBorder="1" applyAlignment="1">
      <alignment/>
    </xf>
    <xf numFmtId="184" fontId="0" fillId="0" borderId="19" xfId="0" applyBorder="1" applyAlignment="1">
      <alignment horizontal="center"/>
    </xf>
    <xf numFmtId="184" fontId="0" fillId="0" borderId="14" xfId="0" applyBorder="1" applyAlignment="1">
      <alignment horizontal="center"/>
    </xf>
    <xf numFmtId="184" fontId="0" fillId="0" borderId="14" xfId="0" applyBorder="1" applyAlignment="1">
      <alignment horizontal="fill"/>
    </xf>
    <xf numFmtId="184" fontId="0" fillId="0" borderId="13" xfId="0" applyBorder="1" applyAlignment="1">
      <alignment horizontal="right"/>
    </xf>
    <xf numFmtId="184" fontId="0" fillId="0" borderId="13" xfId="0" applyBorder="1" applyAlignment="1">
      <alignment horizontal="center"/>
    </xf>
    <xf numFmtId="184" fontId="0" fillId="0" borderId="15" xfId="0" applyBorder="1" applyAlignment="1">
      <alignment/>
    </xf>
    <xf numFmtId="179" fontId="0" fillId="0" borderId="0" xfId="47" applyFont="1" applyAlignment="1" applyProtection="1">
      <alignment/>
      <protection/>
    </xf>
    <xf numFmtId="179" fontId="0" fillId="0" borderId="0" xfId="47" applyFont="1" applyAlignment="1">
      <alignment/>
    </xf>
    <xf numFmtId="179" fontId="0" fillId="0" borderId="0" xfId="47" applyNumberFormat="1" applyFont="1" applyAlignment="1" applyProtection="1">
      <alignment/>
      <protection/>
    </xf>
    <xf numFmtId="187" fontId="0" fillId="0" borderId="19" xfId="47" applyNumberFormat="1" applyFont="1" applyBorder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184" fontId="6" fillId="0" borderId="0" xfId="0" applyFont="1" applyAlignment="1">
      <alignment/>
    </xf>
    <xf numFmtId="180" fontId="6" fillId="0" borderId="0" xfId="0" applyNumberFormat="1" applyFont="1" applyAlignment="1" applyProtection="1">
      <alignment horizontal="fill"/>
      <protection/>
    </xf>
    <xf numFmtId="180" fontId="0" fillId="33" borderId="11" xfId="0" applyNumberFormat="1" applyFill="1" applyBorder="1" applyAlignment="1" applyProtection="1">
      <alignment/>
      <protection/>
    </xf>
    <xf numFmtId="184" fontId="0" fillId="33" borderId="12" xfId="0" applyFill="1" applyBorder="1" applyAlignment="1">
      <alignment/>
    </xf>
    <xf numFmtId="184" fontId="0" fillId="33" borderId="16" xfId="0" applyFill="1" applyBorder="1" applyAlignment="1">
      <alignment horizontal="fill"/>
    </xf>
    <xf numFmtId="184" fontId="0" fillId="33" borderId="17" xfId="0" applyFill="1" applyBorder="1" applyAlignment="1">
      <alignment horizontal="fill"/>
    </xf>
    <xf numFmtId="186" fontId="5" fillId="0" borderId="19" xfId="47" applyNumberFormat="1" applyFont="1" applyBorder="1" applyAlignment="1" applyProtection="1">
      <alignment/>
      <protection/>
    </xf>
    <xf numFmtId="186" fontId="5" fillId="0" borderId="14" xfId="47" applyNumberFormat="1" applyFont="1" applyBorder="1" applyAlignment="1">
      <alignment/>
    </xf>
    <xf numFmtId="187" fontId="5" fillId="0" borderId="19" xfId="47" applyNumberFormat="1" applyFont="1" applyBorder="1" applyAlignment="1" applyProtection="1">
      <alignment/>
      <protection/>
    </xf>
    <xf numFmtId="187" fontId="0" fillId="0" borderId="14" xfId="47" applyNumberFormat="1" applyFont="1" applyBorder="1" applyAlignment="1" applyProtection="1">
      <alignment/>
      <protection/>
    </xf>
    <xf numFmtId="187" fontId="5" fillId="0" borderId="14" xfId="47" applyNumberFormat="1" applyFont="1" applyBorder="1" applyAlignment="1" applyProtection="1">
      <alignment/>
      <protection/>
    </xf>
    <xf numFmtId="189" fontId="5" fillId="0" borderId="14" xfId="47" applyNumberFormat="1" applyFont="1" applyBorder="1" applyAlignment="1" applyProtection="1">
      <alignment/>
      <protection/>
    </xf>
    <xf numFmtId="184" fontId="0" fillId="0" borderId="0" xfId="0" applyBorder="1" applyAlignment="1">
      <alignment horizontal="left"/>
    </xf>
    <xf numFmtId="186" fontId="0" fillId="0" borderId="14" xfId="47" applyNumberFormat="1" applyFont="1" applyBorder="1" applyAlignment="1" applyProtection="1">
      <alignment/>
      <protection/>
    </xf>
    <xf numFmtId="184" fontId="0" fillId="0" borderId="0" xfId="0" applyBorder="1" applyAlignment="1">
      <alignment horizontal="center"/>
    </xf>
    <xf numFmtId="187" fontId="0" fillId="0" borderId="0" xfId="47" applyNumberFormat="1" applyFont="1" applyAlignment="1">
      <alignment/>
    </xf>
    <xf numFmtId="186" fontId="0" fillId="0" borderId="19" xfId="47" applyNumberFormat="1" applyFont="1" applyBorder="1" applyAlignment="1" applyProtection="1">
      <alignment/>
      <protection/>
    </xf>
    <xf numFmtId="179" fontId="0" fillId="33" borderId="11" xfId="47" applyFont="1" applyFill="1" applyBorder="1" applyAlignment="1" applyProtection="1">
      <alignment/>
      <protection/>
    </xf>
    <xf numFmtId="184" fontId="5" fillId="0" borderId="0" xfId="0" applyFont="1" applyAlignment="1">
      <alignment/>
    </xf>
    <xf numFmtId="179" fontId="5" fillId="0" borderId="0" xfId="47" applyFont="1" applyAlignment="1" applyProtection="1">
      <alignment/>
      <protection/>
    </xf>
    <xf numFmtId="186" fontId="0" fillId="0" borderId="13" xfId="47" applyNumberFormat="1" applyFont="1" applyBorder="1" applyAlignment="1" applyProtection="1">
      <alignment/>
      <protection/>
    </xf>
    <xf numFmtId="186" fontId="0" fillId="0" borderId="0" xfId="47" applyNumberFormat="1" applyFont="1" applyBorder="1" applyAlignment="1" applyProtection="1">
      <alignment/>
      <protection/>
    </xf>
    <xf numFmtId="186" fontId="0" fillId="0" borderId="0" xfId="47" applyNumberFormat="1" applyFont="1" applyBorder="1" applyAlignment="1">
      <alignment/>
    </xf>
    <xf numFmtId="183" fontId="0" fillId="0" borderId="0" xfId="0" applyNumberFormat="1" applyAlignment="1" applyProtection="1">
      <alignment horizontal="right"/>
      <protection/>
    </xf>
    <xf numFmtId="184" fontId="0" fillId="0" borderId="0" xfId="0" applyAlignment="1">
      <alignment horizontal="center"/>
    </xf>
    <xf numFmtId="180" fontId="0" fillId="0" borderId="0" xfId="0" applyNumberFormat="1" applyAlignment="1" applyProtection="1">
      <alignment horizontal="right"/>
      <protection/>
    </xf>
    <xf numFmtId="186" fontId="0" fillId="0" borderId="14" xfId="47" applyNumberFormat="1" applyFont="1" applyBorder="1" applyAlignment="1">
      <alignment horizontal="center"/>
    </xf>
    <xf numFmtId="186" fontId="0" fillId="0" borderId="19" xfId="47" applyNumberFormat="1" applyFont="1" applyBorder="1" applyAlignment="1">
      <alignment horizontal="center"/>
    </xf>
    <xf numFmtId="184" fontId="0" fillId="0" borderId="20" xfId="0" applyBorder="1" applyAlignment="1">
      <alignment horizontal="left"/>
    </xf>
    <xf numFmtId="184" fontId="0" fillId="0" borderId="19" xfId="0" applyBorder="1" applyAlignment="1">
      <alignment horizontal="left"/>
    </xf>
    <xf numFmtId="186" fontId="5" fillId="0" borderId="14" xfId="47" applyNumberFormat="1" applyFont="1" applyBorder="1" applyAlignment="1" applyProtection="1">
      <alignment/>
      <protection/>
    </xf>
    <xf numFmtId="186" fontId="0" fillId="0" borderId="19" xfId="47" applyNumberFormat="1" applyFont="1" applyBorder="1" applyAlignment="1">
      <alignment horizontal="center"/>
    </xf>
    <xf numFmtId="186" fontId="0" fillId="0" borderId="14" xfId="47" applyNumberFormat="1" applyFont="1" applyBorder="1" applyAlignment="1">
      <alignment horizontal="center"/>
    </xf>
    <xf numFmtId="188" fontId="0" fillId="0" borderId="14" xfId="47" applyNumberFormat="1" applyFont="1" applyBorder="1" applyAlignment="1">
      <alignment horizontal="center"/>
    </xf>
    <xf numFmtId="186" fontId="0" fillId="0" borderId="0" xfId="47" applyNumberFormat="1" applyFont="1" applyFill="1" applyBorder="1" applyAlignment="1">
      <alignment horizontal="center"/>
    </xf>
    <xf numFmtId="186" fontId="0" fillId="0" borderId="13" xfId="47" applyNumberFormat="1" applyFont="1" applyBorder="1" applyAlignment="1">
      <alignment/>
    </xf>
    <xf numFmtId="186" fontId="0" fillId="0" borderId="0" xfId="47" applyNumberFormat="1" applyFont="1" applyBorder="1" applyAlignment="1">
      <alignment horizontal="center"/>
    </xf>
    <xf numFmtId="204" fontId="0" fillId="34" borderId="0" xfId="0" applyNumberFormat="1" applyFill="1" applyAlignment="1">
      <alignment/>
    </xf>
    <xf numFmtId="186" fontId="0" fillId="0" borderId="0" xfId="47" applyNumberFormat="1" applyFont="1" applyBorder="1" applyAlignment="1">
      <alignment horizontal="center"/>
    </xf>
    <xf numFmtId="186" fontId="0" fillId="0" borderId="19" xfId="0" applyNumberFormat="1" applyBorder="1" applyAlignment="1">
      <alignment/>
    </xf>
    <xf numFmtId="186" fontId="0" fillId="0" borderId="19" xfId="47" applyNumberFormat="1" applyFont="1" applyFill="1" applyBorder="1" applyAlignment="1">
      <alignment/>
    </xf>
    <xf numFmtId="188" fontId="0" fillId="0" borderId="0" xfId="47" applyNumberFormat="1" applyFont="1" applyAlignment="1">
      <alignment/>
    </xf>
    <xf numFmtId="200" fontId="0" fillId="0" borderId="0" xfId="0" applyNumberFormat="1" applyAlignment="1" applyProtection="1">
      <alignment/>
      <protection/>
    </xf>
    <xf numFmtId="186" fontId="0" fillId="0" borderId="0" xfId="0" applyNumberFormat="1" applyAlignment="1">
      <alignment/>
    </xf>
    <xf numFmtId="186" fontId="0" fillId="0" borderId="0" xfId="47" applyNumberFormat="1" applyFont="1" applyAlignment="1" applyProtection="1">
      <alignment/>
      <protection/>
    </xf>
    <xf numFmtId="186" fontId="0" fillId="0" borderId="14" xfId="0" applyNumberFormat="1" applyBorder="1" applyAlignment="1">
      <alignment/>
    </xf>
    <xf numFmtId="184" fontId="0" fillId="0" borderId="20" xfId="0" applyBorder="1" applyAlignment="1">
      <alignment horizontal="fill"/>
    </xf>
    <xf numFmtId="186" fontId="0" fillId="0" borderId="14" xfId="47" applyNumberFormat="1" applyFont="1" applyFill="1" applyBorder="1" applyAlignment="1">
      <alignment/>
    </xf>
    <xf numFmtId="190" fontId="0" fillId="0" borderId="19" xfId="47" applyNumberFormat="1" applyFont="1" applyBorder="1" applyAlignment="1">
      <alignment horizontal="center"/>
    </xf>
    <xf numFmtId="184" fontId="0" fillId="0" borderId="19" xfId="0" applyBorder="1" applyAlignment="1">
      <alignment horizontal="fill"/>
    </xf>
    <xf numFmtId="184" fontId="0" fillId="0" borderId="15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405"/>
  <sheetViews>
    <sheetView showGridLines="0" tabSelected="1" zoomScalePageLayoutView="0" workbookViewId="0" topLeftCell="A1">
      <pane xSplit="1" ySplit="143" topLeftCell="B355" activePane="bottomRight" state="frozen"/>
      <selection pane="topLeft" activeCell="A1" sqref="A1"/>
      <selection pane="topRight" activeCell="B1" sqref="B1"/>
      <selection pane="bottomLeft" activeCell="A144" sqref="A144"/>
      <selection pane="bottomRight" activeCell="F395" sqref="F395"/>
    </sheetView>
  </sheetViews>
  <sheetFormatPr defaultColWidth="12.6640625" defaultRowHeight="15.75"/>
  <cols>
    <col min="1" max="1" width="16.3359375" style="0" customWidth="1"/>
    <col min="2" max="2" width="14.99609375" style="0" customWidth="1"/>
    <col min="3" max="3" width="15.21484375" style="0" customWidth="1"/>
    <col min="4" max="4" width="16.21484375" style="0" customWidth="1"/>
    <col min="5" max="5" width="15.21484375" style="0" customWidth="1"/>
    <col min="6" max="6" width="19.77734375" style="0" customWidth="1"/>
    <col min="7" max="7" width="21.99609375" style="0" customWidth="1"/>
    <col min="8" max="8" width="11.77734375" style="0" customWidth="1"/>
    <col min="9" max="9" width="12.6640625" style="0" customWidth="1"/>
    <col min="10" max="10" width="12.10546875" style="0" customWidth="1"/>
  </cols>
  <sheetData>
    <row r="1" spans="1:5" ht="15.75">
      <c r="A1" s="7"/>
      <c r="B1" s="8"/>
      <c r="C1" s="8"/>
      <c r="D1" s="8"/>
      <c r="E1" s="9"/>
    </row>
    <row r="2" spans="1:5" ht="18" customHeight="1">
      <c r="A2" s="13" t="s">
        <v>0</v>
      </c>
      <c r="B2" s="11"/>
      <c r="C2" s="11"/>
      <c r="D2" s="11"/>
      <c r="E2" s="14" t="s">
        <v>33</v>
      </c>
    </row>
    <row r="3" spans="1:5" ht="15.75">
      <c r="A3" s="15" t="s">
        <v>31</v>
      </c>
      <c r="B3" s="57"/>
      <c r="C3" s="55"/>
      <c r="D3" s="55"/>
      <c r="E3" s="22"/>
    </row>
    <row r="4" spans="1:5" ht="15.75">
      <c r="A4" s="36"/>
      <c r="B4" s="57"/>
      <c r="C4" s="57"/>
      <c r="D4" s="57"/>
      <c r="E4" s="33"/>
    </row>
    <row r="5" spans="1:5" ht="15" customHeight="1">
      <c r="A5" s="16"/>
      <c r="B5" s="17"/>
      <c r="C5" s="17"/>
      <c r="D5" s="17"/>
      <c r="E5" s="18"/>
    </row>
    <row r="6" spans="1:5" ht="15.75">
      <c r="A6" s="27"/>
      <c r="B6" s="27"/>
      <c r="C6" s="19"/>
      <c r="D6" s="20"/>
      <c r="E6" s="21"/>
    </row>
    <row r="7" spans="1:6" ht="15.75">
      <c r="A7" s="28"/>
      <c r="B7" s="32" t="s">
        <v>1</v>
      </c>
      <c r="C7" s="35"/>
      <c r="D7" s="55" t="s">
        <v>28</v>
      </c>
      <c r="E7" s="22"/>
      <c r="F7" s="2"/>
    </row>
    <row r="8" spans="1:5" ht="15.75">
      <c r="A8" s="28"/>
      <c r="B8" s="33"/>
      <c r="C8" s="26"/>
      <c r="D8" s="26"/>
      <c r="E8" s="34"/>
    </row>
    <row r="9" spans="1:5" ht="15.75">
      <c r="A9" s="28"/>
      <c r="C9" s="19"/>
      <c r="D9" s="19"/>
      <c r="E9" s="27"/>
    </row>
    <row r="10" spans="1:5" ht="15.75">
      <c r="A10" s="28" t="s">
        <v>26</v>
      </c>
      <c r="B10" s="36" t="s">
        <v>2</v>
      </c>
      <c r="C10" s="36" t="s">
        <v>3</v>
      </c>
      <c r="D10" s="36" t="s">
        <v>27</v>
      </c>
      <c r="E10" s="32" t="s">
        <v>35</v>
      </c>
    </row>
    <row r="11" spans="1:6" ht="15.75">
      <c r="A11" s="29"/>
      <c r="B11" s="37"/>
      <c r="C11" s="37"/>
      <c r="D11" s="37"/>
      <c r="E11" s="29"/>
      <c r="F11" s="3"/>
    </row>
    <row r="12" spans="1:6" ht="15.75" hidden="1">
      <c r="A12" s="10"/>
      <c r="B12" s="27" t="s">
        <v>30</v>
      </c>
      <c r="C12" s="12"/>
      <c r="D12" s="12"/>
      <c r="E12" s="24"/>
      <c r="F12" s="6"/>
    </row>
    <row r="13" spans="1:6" ht="15.75" hidden="1">
      <c r="A13" s="13" t="s">
        <v>4</v>
      </c>
      <c r="B13" s="30">
        <v>6985</v>
      </c>
      <c r="C13" s="23">
        <v>7461</v>
      </c>
      <c r="D13" s="23"/>
      <c r="E13" s="23">
        <v>408</v>
      </c>
      <c r="F13" s="6"/>
    </row>
    <row r="14" spans="1:6" ht="15.75" hidden="1">
      <c r="A14" s="13" t="s">
        <v>5</v>
      </c>
      <c r="B14" s="30">
        <v>5648</v>
      </c>
      <c r="C14" s="23">
        <v>4668</v>
      </c>
      <c r="D14" s="23"/>
      <c r="E14" s="23">
        <v>524.6666666666666</v>
      </c>
      <c r="F14" s="6"/>
    </row>
    <row r="15" spans="1:6" ht="15.75" hidden="1">
      <c r="A15" s="13" t="s">
        <v>6</v>
      </c>
      <c r="B15" s="30">
        <v>4169.405</v>
      </c>
      <c r="C15" s="23">
        <v>5048.794</v>
      </c>
      <c r="D15" s="23"/>
      <c r="E15" s="23">
        <v>743.2836257530016</v>
      </c>
      <c r="F15" s="6"/>
    </row>
    <row r="16" spans="1:6" ht="15.75" hidden="1">
      <c r="A16" s="13" t="s">
        <v>7</v>
      </c>
      <c r="B16" s="30">
        <v>6669</v>
      </c>
      <c r="C16" s="23">
        <v>6059.42</v>
      </c>
      <c r="D16" s="23"/>
      <c r="E16" s="24">
        <v>879</v>
      </c>
      <c r="F16" s="6"/>
    </row>
    <row r="17" spans="1:6" ht="15.75" hidden="1">
      <c r="A17" s="13" t="s">
        <v>8</v>
      </c>
      <c r="B17" s="30">
        <v>6860</v>
      </c>
      <c r="C17" s="23">
        <v>6867.1194</v>
      </c>
      <c r="D17" s="23"/>
      <c r="E17" s="24">
        <v>956</v>
      </c>
      <c r="F17" s="6"/>
    </row>
    <row r="18" spans="1:6" ht="15.75" hidden="1">
      <c r="A18" s="13">
        <v>2000</v>
      </c>
      <c r="B18" s="30">
        <v>7133.649000000001</v>
      </c>
      <c r="C18" s="23">
        <f>SUM(C37:C40)</f>
        <v>6834.3093</v>
      </c>
      <c r="D18" s="31">
        <v>8030.313</v>
      </c>
      <c r="E18" s="24">
        <v>1175</v>
      </c>
      <c r="F18" s="6"/>
    </row>
    <row r="19" spans="1:6" ht="15.75" hidden="1">
      <c r="A19" s="13">
        <v>2001</v>
      </c>
      <c r="B19" s="30">
        <v>9008.578</v>
      </c>
      <c r="C19" s="23">
        <v>8795.563</v>
      </c>
      <c r="D19" s="31">
        <f>888.766451+934.591899+771.084745+754.265984+614.062647+724.75253+1066.921018+1152.819441+575.812087+494.50406+777.453451+545.290254</f>
        <v>9300.324567</v>
      </c>
      <c r="E19" s="24">
        <v>1057</v>
      </c>
      <c r="F19" s="6"/>
    </row>
    <row r="20" spans="1:6" ht="15.75" hidden="1">
      <c r="A20" s="13">
        <v>2002</v>
      </c>
      <c r="B20" s="30">
        <v>6643.045</v>
      </c>
      <c r="C20" s="23">
        <v>6865.007</v>
      </c>
      <c r="D20" s="23">
        <v>8568.236586</v>
      </c>
      <c r="E20" s="24">
        <v>1248</v>
      </c>
      <c r="F20" s="6"/>
    </row>
    <row r="21" spans="1:6" ht="15.75" hidden="1">
      <c r="A21" s="13">
        <v>2003</v>
      </c>
      <c r="B21" s="30">
        <v>7380.4</v>
      </c>
      <c r="C21" s="23">
        <v>7251.39</v>
      </c>
      <c r="D21" s="56">
        <f>D95+D96+D97+D98</f>
        <v>11575.595015</v>
      </c>
      <c r="E21" s="24">
        <v>1572.8</v>
      </c>
      <c r="F21" s="6"/>
    </row>
    <row r="22" spans="1:6" ht="15.75" hidden="1">
      <c r="A22" s="13">
        <v>2003</v>
      </c>
      <c r="B22" s="31"/>
      <c r="C22" s="24"/>
      <c r="D22" s="24"/>
      <c r="E22" s="24"/>
      <c r="F22" s="6"/>
    </row>
    <row r="23" spans="1:6" ht="15.75" hidden="1">
      <c r="A23" s="13">
        <v>2003</v>
      </c>
      <c r="B23" s="31"/>
      <c r="C23" s="24"/>
      <c r="D23" s="24"/>
      <c r="E23" s="24"/>
      <c r="F23" s="6"/>
    </row>
    <row r="24" spans="1:6" ht="15.75" hidden="1">
      <c r="A24" s="13">
        <v>2003</v>
      </c>
      <c r="B24" s="31"/>
      <c r="C24" s="24"/>
      <c r="D24" s="24"/>
      <c r="E24" s="24"/>
      <c r="F24" s="6"/>
    </row>
    <row r="25" spans="1:6" ht="15.75" hidden="1">
      <c r="A25" s="13">
        <v>2003</v>
      </c>
      <c r="B25" s="30">
        <v>1861</v>
      </c>
      <c r="C25" s="23">
        <v>807.57</v>
      </c>
      <c r="D25" s="23"/>
      <c r="E25" s="23">
        <v>1095</v>
      </c>
      <c r="F25" s="6"/>
    </row>
    <row r="26" spans="1:6" ht="15.75" hidden="1">
      <c r="A26" s="13">
        <v>2003</v>
      </c>
      <c r="B26" s="30">
        <v>2353</v>
      </c>
      <c r="C26" s="23">
        <v>1669</v>
      </c>
      <c r="D26" s="23"/>
      <c r="E26" s="24">
        <v>825</v>
      </c>
      <c r="F26" s="6"/>
    </row>
    <row r="27" spans="1:6" ht="15.75" hidden="1">
      <c r="A27" s="13">
        <v>2003</v>
      </c>
      <c r="B27" s="30">
        <v>1045</v>
      </c>
      <c r="C27" s="23">
        <v>1758.95</v>
      </c>
      <c r="D27" s="23"/>
      <c r="E27" s="23">
        <v>892</v>
      </c>
      <c r="F27" s="6"/>
    </row>
    <row r="28" spans="1:6" ht="15.75" hidden="1">
      <c r="A28" s="13">
        <v>2003</v>
      </c>
      <c r="B28" s="30">
        <v>1410</v>
      </c>
      <c r="C28" s="23">
        <v>1823.9</v>
      </c>
      <c r="D28" s="23"/>
      <c r="E28" s="23">
        <v>818</v>
      </c>
      <c r="F28" s="6"/>
    </row>
    <row r="29" spans="1:6" ht="15.75" hidden="1">
      <c r="A29" s="13">
        <v>2003</v>
      </c>
      <c r="B29" s="31"/>
      <c r="C29" s="24"/>
      <c r="D29" s="24"/>
      <c r="E29" s="24"/>
      <c r="F29" s="6"/>
    </row>
    <row r="30" spans="1:6" ht="15.75" hidden="1">
      <c r="A30" s="13">
        <v>2003</v>
      </c>
      <c r="B30" s="31"/>
      <c r="C30" s="24"/>
      <c r="D30" s="24"/>
      <c r="E30" s="24"/>
      <c r="F30" s="6"/>
    </row>
    <row r="31" spans="1:6" ht="15.75" hidden="1">
      <c r="A31" s="13">
        <v>2003</v>
      </c>
      <c r="B31" s="30">
        <v>1920</v>
      </c>
      <c r="C31" s="23">
        <v>1601.503</v>
      </c>
      <c r="D31" s="23"/>
      <c r="E31" s="24">
        <v>894</v>
      </c>
      <c r="F31" s="6"/>
    </row>
    <row r="32" spans="1:6" ht="15.75" hidden="1">
      <c r="A32" s="13">
        <v>2003</v>
      </c>
      <c r="B32" s="30">
        <v>2352</v>
      </c>
      <c r="C32" s="23">
        <v>1991.396</v>
      </c>
      <c r="D32" s="23"/>
      <c r="E32" s="24">
        <v>921</v>
      </c>
      <c r="F32" s="6"/>
    </row>
    <row r="33" spans="1:6" ht="15.75" hidden="1">
      <c r="A33" s="13">
        <v>2003</v>
      </c>
      <c r="B33" s="31">
        <v>843</v>
      </c>
      <c r="C33" s="23">
        <v>2237.1464</v>
      </c>
      <c r="D33" s="23"/>
      <c r="E33" s="24">
        <v>955</v>
      </c>
      <c r="F33" s="6"/>
    </row>
    <row r="34" spans="1:6" ht="15.75" hidden="1">
      <c r="A34" s="13">
        <v>2003</v>
      </c>
      <c r="B34" s="30">
        <v>1745</v>
      </c>
      <c r="C34" s="23">
        <v>1037.074</v>
      </c>
      <c r="D34" s="23"/>
      <c r="E34" s="23">
        <v>1122</v>
      </c>
      <c r="F34" s="6"/>
    </row>
    <row r="35" spans="1:6" ht="15.75" hidden="1">
      <c r="A35" s="13">
        <v>2003</v>
      </c>
      <c r="B35" s="31"/>
      <c r="C35" s="24"/>
      <c r="D35" s="24"/>
      <c r="E35" s="24"/>
      <c r="F35" s="6"/>
    </row>
    <row r="36" spans="1:6" ht="15.75" hidden="1">
      <c r="A36" s="13">
        <v>2003</v>
      </c>
      <c r="B36" s="31"/>
      <c r="C36" s="24"/>
      <c r="D36" s="24"/>
      <c r="E36" s="24"/>
      <c r="F36" s="6"/>
    </row>
    <row r="37" spans="1:8" ht="15.75" hidden="1">
      <c r="A37" s="13">
        <v>2003</v>
      </c>
      <c r="B37" s="31">
        <v>2408.9790000000003</v>
      </c>
      <c r="C37" s="24">
        <v>1524.0247</v>
      </c>
      <c r="D37" s="24"/>
      <c r="E37" s="23">
        <v>1194</v>
      </c>
      <c r="F37" s="6"/>
      <c r="H37" s="4"/>
    </row>
    <row r="38" spans="1:8" ht="15.75" hidden="1">
      <c r="A38" s="13">
        <v>2003</v>
      </c>
      <c r="B38" s="31">
        <v>2642.481</v>
      </c>
      <c r="C38" s="24">
        <v>2354.6294</v>
      </c>
      <c r="D38" s="24"/>
      <c r="E38" s="23">
        <v>1280</v>
      </c>
      <c r="F38" s="6"/>
      <c r="H38" s="4"/>
    </row>
    <row r="39" spans="1:8" ht="15.75" hidden="1">
      <c r="A39" s="13">
        <v>2003</v>
      </c>
      <c r="B39" s="31">
        <v>682.644</v>
      </c>
      <c r="C39" s="24">
        <v>2268.6564</v>
      </c>
      <c r="D39" s="24"/>
      <c r="E39" s="23">
        <v>1464</v>
      </c>
      <c r="F39" s="6"/>
      <c r="H39" s="4"/>
    </row>
    <row r="40" spans="1:8" ht="15.75" hidden="1">
      <c r="A40" s="13">
        <v>2003</v>
      </c>
      <c r="B40" s="31">
        <v>1399.545</v>
      </c>
      <c r="C40" s="24">
        <v>686.9988</v>
      </c>
      <c r="D40" s="24"/>
      <c r="E40" s="23">
        <v>1353</v>
      </c>
      <c r="F40" s="6"/>
      <c r="H40" s="4"/>
    </row>
    <row r="41" spans="1:6" ht="15.75" hidden="1">
      <c r="A41" s="13">
        <v>2003</v>
      </c>
      <c r="B41" s="31"/>
      <c r="C41" s="24"/>
      <c r="D41" s="24"/>
      <c r="E41" s="24"/>
      <c r="F41" s="6"/>
    </row>
    <row r="42" spans="1:6" ht="15.75" hidden="1">
      <c r="A42" s="13">
        <v>2003</v>
      </c>
      <c r="B42" s="31"/>
      <c r="C42" s="24"/>
      <c r="D42" s="24"/>
      <c r="E42" s="24"/>
      <c r="F42" s="6"/>
    </row>
    <row r="43" spans="1:6" ht="15.75" hidden="1">
      <c r="A43" s="13">
        <v>2003</v>
      </c>
      <c r="B43" s="31">
        <v>859</v>
      </c>
      <c r="C43" s="23">
        <v>678.1</v>
      </c>
      <c r="D43" s="23"/>
      <c r="E43" s="24">
        <v>948</v>
      </c>
      <c r="F43" s="6"/>
    </row>
    <row r="44" spans="1:10" ht="15.75" hidden="1">
      <c r="A44" s="13">
        <v>2003</v>
      </c>
      <c r="B44" s="31">
        <v>841</v>
      </c>
      <c r="C44" s="23">
        <v>803.118</v>
      </c>
      <c r="D44" s="23"/>
      <c r="E44" s="24">
        <v>903</v>
      </c>
      <c r="F44" s="6"/>
      <c r="J44" s="4"/>
    </row>
    <row r="45" spans="1:10" ht="15.75" hidden="1">
      <c r="A45" s="13">
        <v>2003</v>
      </c>
      <c r="B45" s="31">
        <v>652</v>
      </c>
      <c r="C45" s="23">
        <v>510.178</v>
      </c>
      <c r="D45" s="23"/>
      <c r="E45" s="24">
        <v>912</v>
      </c>
      <c r="F45" s="6"/>
      <c r="J45" s="4"/>
    </row>
    <row r="46" spans="1:6" ht="15.75" hidden="1">
      <c r="A46" s="13">
        <v>2003</v>
      </c>
      <c r="B46" s="31">
        <v>352</v>
      </c>
      <c r="C46" s="23">
        <v>619.631</v>
      </c>
      <c r="D46" s="23"/>
      <c r="E46" s="24">
        <v>871</v>
      </c>
      <c r="F46" s="6"/>
    </row>
    <row r="47" spans="1:6" ht="15.75" hidden="1">
      <c r="A47" s="13">
        <v>2003</v>
      </c>
      <c r="B47" s="31">
        <v>232</v>
      </c>
      <c r="C47" s="23">
        <v>678.0914</v>
      </c>
      <c r="D47" s="23"/>
      <c r="E47" s="24">
        <v>876</v>
      </c>
      <c r="F47" s="6"/>
    </row>
    <row r="48" spans="1:10" ht="15.75" hidden="1">
      <c r="A48" s="13">
        <v>2003</v>
      </c>
      <c r="B48" s="31">
        <v>259</v>
      </c>
      <c r="C48" s="23">
        <v>939.424</v>
      </c>
      <c r="D48" s="23"/>
      <c r="E48" s="24">
        <v>1068</v>
      </c>
      <c r="F48" s="6"/>
      <c r="J48" s="4"/>
    </row>
    <row r="49" spans="1:6" ht="15.75" hidden="1">
      <c r="A49" s="13">
        <v>2003</v>
      </c>
      <c r="B49" s="31">
        <v>593</v>
      </c>
      <c r="C49" s="23">
        <v>167.586</v>
      </c>
      <c r="D49" s="23"/>
      <c r="E49" s="24">
        <v>1025</v>
      </c>
      <c r="F49" s="6"/>
    </row>
    <row r="50" spans="1:6" ht="15.75" hidden="1">
      <c r="A50" s="13">
        <v>2003</v>
      </c>
      <c r="B50" s="31">
        <v>618</v>
      </c>
      <c r="C50" s="23">
        <v>239.6854</v>
      </c>
      <c r="D50" s="23"/>
      <c r="E50" s="24">
        <v>1182</v>
      </c>
      <c r="F50" s="6"/>
    </row>
    <row r="51" spans="1:10" ht="15.75" hidden="1">
      <c r="A51" s="13">
        <v>2003</v>
      </c>
      <c r="B51" s="31">
        <v>534</v>
      </c>
      <c r="C51" s="23">
        <v>629.8026</v>
      </c>
      <c r="D51" s="23"/>
      <c r="E51" s="24">
        <v>1125</v>
      </c>
      <c r="F51" s="6"/>
      <c r="J51" s="4"/>
    </row>
    <row r="52" spans="1:10" ht="15.75" hidden="1">
      <c r="A52" s="13">
        <v>2003</v>
      </c>
      <c r="B52" s="31"/>
      <c r="C52" s="23"/>
      <c r="D52" s="23"/>
      <c r="E52" s="24"/>
      <c r="F52" s="6"/>
      <c r="J52" s="4"/>
    </row>
    <row r="53" spans="1:10" ht="15.75" hidden="1">
      <c r="A53" s="13">
        <v>2003</v>
      </c>
      <c r="B53" s="31"/>
      <c r="C53" s="23"/>
      <c r="D53" s="23"/>
      <c r="E53" s="24"/>
      <c r="F53" s="6"/>
      <c r="J53" s="4"/>
    </row>
    <row r="54" spans="1:10" ht="15.75" hidden="1">
      <c r="A54" s="13">
        <v>2003</v>
      </c>
      <c r="B54" s="70">
        <v>2384</v>
      </c>
      <c r="C54" s="24">
        <v>1369.6342</v>
      </c>
      <c r="D54" s="24"/>
      <c r="E54" s="23">
        <v>1327</v>
      </c>
      <c r="F54" s="6"/>
      <c r="J54" s="4"/>
    </row>
    <row r="55" spans="1:10" ht="15.75" hidden="1">
      <c r="A55" s="13">
        <v>2003</v>
      </c>
      <c r="B55" s="31">
        <v>2781.792</v>
      </c>
      <c r="C55" s="24">
        <v>2592.7922</v>
      </c>
      <c r="D55" s="24"/>
      <c r="E55" s="23">
        <v>1078.2015411801995</v>
      </c>
      <c r="F55" s="6"/>
      <c r="J55" s="4"/>
    </row>
    <row r="56" spans="1:10" ht="15.75" hidden="1">
      <c r="A56" s="13">
        <v>2003</v>
      </c>
      <c r="B56" s="31">
        <v>1766</v>
      </c>
      <c r="C56" s="24">
        <v>2050.446</v>
      </c>
      <c r="D56" s="24"/>
      <c r="E56" s="23">
        <v>1020.79</v>
      </c>
      <c r="F56" s="6"/>
      <c r="J56" s="4"/>
    </row>
    <row r="57" spans="1:10" ht="15.75" hidden="1">
      <c r="A57" s="13">
        <v>2003</v>
      </c>
      <c r="B57" s="31">
        <v>2112.6319999999996</v>
      </c>
      <c r="C57" s="24">
        <v>2782.6906</v>
      </c>
      <c r="D57" s="24"/>
      <c r="E57" s="23">
        <v>932.35</v>
      </c>
      <c r="F57" s="6"/>
      <c r="J57" s="4"/>
    </row>
    <row r="58" spans="1:10" ht="15.75" hidden="1">
      <c r="A58" s="13">
        <v>2004</v>
      </c>
      <c r="B58" s="31">
        <v>7702.313</v>
      </c>
      <c r="C58" s="24">
        <v>7503.797</v>
      </c>
      <c r="D58" s="56">
        <f>SUM(D158:D170)</f>
        <v>11710.232852999998</v>
      </c>
      <c r="E58" s="23">
        <v>1560.57</v>
      </c>
      <c r="F58" s="6"/>
      <c r="J58" s="4"/>
    </row>
    <row r="59" spans="1:10" ht="15.75" hidden="1">
      <c r="A59" s="13"/>
      <c r="B59" s="31"/>
      <c r="C59" s="24"/>
      <c r="D59" s="24"/>
      <c r="E59" s="23"/>
      <c r="F59" s="6"/>
      <c r="J59" s="4"/>
    </row>
    <row r="60" spans="1:6" ht="15.75" hidden="1">
      <c r="A60" s="13">
        <v>2002</v>
      </c>
      <c r="B60" s="31"/>
      <c r="C60" s="24"/>
      <c r="D60" s="24"/>
      <c r="E60" s="24"/>
      <c r="F60" s="6"/>
    </row>
    <row r="61" spans="1:10" ht="15.75" hidden="1">
      <c r="A61" s="13" t="s">
        <v>13</v>
      </c>
      <c r="B61" s="31"/>
      <c r="C61" s="24"/>
      <c r="D61" s="24"/>
      <c r="E61" s="24"/>
      <c r="F61" s="6"/>
      <c r="J61" s="38"/>
    </row>
    <row r="62" spans="1:10" ht="15.75" hidden="1">
      <c r="A62" s="13" t="s">
        <v>23</v>
      </c>
      <c r="B62" s="31">
        <v>828.86</v>
      </c>
      <c r="C62" s="23">
        <v>432.3506</v>
      </c>
      <c r="D62" s="23"/>
      <c r="E62" s="24">
        <v>1142</v>
      </c>
      <c r="F62" s="6"/>
      <c r="J62" s="39"/>
    </row>
    <row r="63" spans="1:10" ht="15.75" hidden="1">
      <c r="A63" s="13" t="s">
        <v>24</v>
      </c>
      <c r="B63" s="30">
        <v>847.841</v>
      </c>
      <c r="C63" s="23">
        <v>509.7227</v>
      </c>
      <c r="D63" s="23"/>
      <c r="E63" s="24">
        <v>1256</v>
      </c>
      <c r="F63" s="6"/>
      <c r="J63" s="39"/>
    </row>
    <row r="64" spans="1:10" ht="15.75" hidden="1">
      <c r="A64" s="13" t="s">
        <v>25</v>
      </c>
      <c r="B64" s="30">
        <v>732.278</v>
      </c>
      <c r="C64" s="23">
        <v>581.9514</v>
      </c>
      <c r="D64" s="23"/>
      <c r="E64" s="24">
        <v>1177</v>
      </c>
      <c r="F64" s="6"/>
      <c r="J64" s="38"/>
    </row>
    <row r="65" spans="1:10" ht="15.75" hidden="1">
      <c r="A65" s="13" t="s">
        <v>14</v>
      </c>
      <c r="B65" s="30">
        <v>944.224</v>
      </c>
      <c r="C65" s="23">
        <v>654.2512</v>
      </c>
      <c r="D65" s="23"/>
      <c r="E65" s="24">
        <v>1289</v>
      </c>
      <c r="F65" s="6"/>
      <c r="J65" s="39"/>
    </row>
    <row r="66" spans="1:10" ht="15.75" hidden="1">
      <c r="A66" s="13" t="s">
        <v>15</v>
      </c>
      <c r="B66" s="30">
        <v>970.139</v>
      </c>
      <c r="C66" s="23">
        <v>775.0528</v>
      </c>
      <c r="D66" s="23"/>
      <c r="E66" s="24">
        <v>1267</v>
      </c>
      <c r="F66" s="6"/>
      <c r="J66" s="39"/>
    </row>
    <row r="67" spans="1:10" ht="15.75" hidden="1">
      <c r="A67" s="13" t="s">
        <v>16</v>
      </c>
      <c r="B67" s="30">
        <v>728.118</v>
      </c>
      <c r="C67" s="23">
        <v>925.3254</v>
      </c>
      <c r="D67" s="23"/>
      <c r="E67" s="24">
        <v>1285</v>
      </c>
      <c r="F67" s="6"/>
      <c r="J67" s="38"/>
    </row>
    <row r="68" spans="1:10" ht="15.75" hidden="1">
      <c r="A68" s="13" t="s">
        <v>17</v>
      </c>
      <c r="B68" s="30">
        <v>345.057</v>
      </c>
      <c r="C68" s="23">
        <v>1069.1368</v>
      </c>
      <c r="D68" s="23"/>
      <c r="E68" s="24">
        <v>1468</v>
      </c>
      <c r="F68" s="6"/>
      <c r="J68" s="38"/>
    </row>
    <row r="69" spans="1:10" ht="15.75" hidden="1">
      <c r="A69" s="13" t="s">
        <v>18</v>
      </c>
      <c r="B69" s="30">
        <v>237.277</v>
      </c>
      <c r="C69" s="23">
        <v>742.348</v>
      </c>
      <c r="D69" s="23"/>
      <c r="E69" s="24">
        <v>1424</v>
      </c>
      <c r="F69" s="6"/>
      <c r="J69" s="38"/>
    </row>
    <row r="70" spans="1:10" ht="15.75" hidden="1">
      <c r="A70" s="13" t="s">
        <v>19</v>
      </c>
      <c r="B70" s="30">
        <v>100.31</v>
      </c>
      <c r="C70" s="23">
        <v>457.1716</v>
      </c>
      <c r="D70" s="23"/>
      <c r="E70" s="24">
        <v>1521</v>
      </c>
      <c r="F70" s="6"/>
      <c r="J70" s="38"/>
    </row>
    <row r="71" spans="1:10" ht="15.75" hidden="1">
      <c r="A71" s="13" t="s">
        <v>20</v>
      </c>
      <c r="B71" s="30">
        <v>78.127</v>
      </c>
      <c r="C71" s="23">
        <v>423.214</v>
      </c>
      <c r="D71" s="23"/>
      <c r="E71" s="24">
        <v>1348</v>
      </c>
      <c r="F71" s="6"/>
      <c r="J71" s="38"/>
    </row>
    <row r="72" spans="1:10" ht="15.75" hidden="1">
      <c r="A72" s="13" t="s">
        <v>21</v>
      </c>
      <c r="B72" s="30">
        <v>384.517</v>
      </c>
      <c r="C72" s="23">
        <v>117.1226</v>
      </c>
      <c r="D72" s="23"/>
      <c r="E72" s="24">
        <v>1424</v>
      </c>
      <c r="F72" s="6"/>
      <c r="J72" s="38"/>
    </row>
    <row r="73" spans="1:10" ht="15.75" hidden="1">
      <c r="A73" s="13" t="s">
        <v>22</v>
      </c>
      <c r="B73" s="30">
        <v>936.901</v>
      </c>
      <c r="C73" s="23">
        <v>146.6622</v>
      </c>
      <c r="D73" s="23"/>
      <c r="E73" s="24">
        <v>1311</v>
      </c>
      <c r="F73" s="6"/>
      <c r="J73" s="38"/>
    </row>
    <row r="74" spans="1:10" ht="15.75" hidden="1">
      <c r="A74" s="13" t="s">
        <v>9</v>
      </c>
      <c r="B74" s="30">
        <v>2393</v>
      </c>
      <c r="C74" s="23">
        <v>1949.2698</v>
      </c>
      <c r="D74" s="23"/>
      <c r="E74" s="24">
        <v>1065.25</v>
      </c>
      <c r="F74" s="6"/>
      <c r="J74" s="38"/>
    </row>
    <row r="75" spans="1:10" ht="15.75" hidden="1">
      <c r="A75" s="13" t="s">
        <v>10</v>
      </c>
      <c r="B75" s="30">
        <v>2327</v>
      </c>
      <c r="C75" s="23">
        <v>2062.2176</v>
      </c>
      <c r="D75" s="23"/>
      <c r="E75" s="24">
        <v>1140.36</v>
      </c>
      <c r="F75" s="6"/>
      <c r="J75" s="38"/>
    </row>
    <row r="76" spans="1:10" ht="15.75" hidden="1">
      <c r="A76" s="13" t="s">
        <v>11</v>
      </c>
      <c r="B76" s="30">
        <v>736.8129999999999</v>
      </c>
      <c r="C76" s="23">
        <v>2056.7578000000003</v>
      </c>
      <c r="D76" s="23"/>
      <c r="E76" s="24">
        <v>1421</v>
      </c>
      <c r="F76" s="6"/>
      <c r="J76" s="38"/>
    </row>
    <row r="77" spans="1:10" ht="15.75" hidden="1">
      <c r="A77" s="13" t="s">
        <v>12</v>
      </c>
      <c r="B77" s="30">
        <v>1147.617</v>
      </c>
      <c r="C77" s="23">
        <v>796.7632</v>
      </c>
      <c r="D77" s="23"/>
      <c r="E77" s="24">
        <v>1527.45</v>
      </c>
      <c r="F77" s="6"/>
      <c r="J77" s="38"/>
    </row>
    <row r="78" spans="1:10" ht="15.75" hidden="1">
      <c r="A78" s="13"/>
      <c r="B78" s="30"/>
      <c r="C78" s="23"/>
      <c r="D78" s="23"/>
      <c r="E78" s="24"/>
      <c r="F78" s="6"/>
      <c r="J78" s="38"/>
    </row>
    <row r="79" spans="1:10" ht="15.75" hidden="1">
      <c r="A79" s="13">
        <v>2005</v>
      </c>
      <c r="B79" s="30">
        <v>7811</v>
      </c>
      <c r="C79" s="23">
        <v>8094.234</v>
      </c>
      <c r="D79" s="23">
        <v>10945.515</v>
      </c>
      <c r="E79" s="24">
        <v>1257</v>
      </c>
      <c r="F79" s="6"/>
      <c r="J79" s="38"/>
    </row>
    <row r="80" spans="1:10" ht="15.75" hidden="1">
      <c r="A80" s="13">
        <v>2005</v>
      </c>
      <c r="B80" s="30"/>
      <c r="C80" s="23"/>
      <c r="D80" s="23"/>
      <c r="E80" s="24"/>
      <c r="F80" s="6"/>
      <c r="J80" s="38"/>
    </row>
    <row r="81" spans="1:10" ht="15.75" hidden="1">
      <c r="A81" s="13">
        <v>2005</v>
      </c>
      <c r="B81" s="30"/>
      <c r="C81" s="23"/>
      <c r="D81" s="23"/>
      <c r="E81" s="24"/>
      <c r="F81" s="6"/>
      <c r="J81" s="38"/>
    </row>
    <row r="82" spans="1:10" ht="15.75" hidden="1">
      <c r="A82" s="13">
        <v>2005</v>
      </c>
      <c r="B82" s="30">
        <v>646.212</v>
      </c>
      <c r="C82" s="23">
        <v>383.8328</v>
      </c>
      <c r="D82" s="23"/>
      <c r="E82" s="24">
        <v>1421</v>
      </c>
      <c r="F82" s="6"/>
      <c r="J82" s="38"/>
    </row>
    <row r="83" spans="1:10" ht="15.75" hidden="1">
      <c r="A83" s="13">
        <v>2005</v>
      </c>
      <c r="B83" s="30">
        <v>755.931</v>
      </c>
      <c r="C83" s="23">
        <v>608.0164</v>
      </c>
      <c r="D83" s="23"/>
      <c r="E83" s="24">
        <v>1279</v>
      </c>
      <c r="F83" s="6"/>
      <c r="J83" s="38"/>
    </row>
    <row r="84" spans="1:10" ht="15.75" hidden="1">
      <c r="A84" s="13">
        <v>2005</v>
      </c>
      <c r="B84" s="30">
        <v>981.787</v>
      </c>
      <c r="C84" s="23">
        <v>377.785</v>
      </c>
      <c r="D84" s="23"/>
      <c r="E84" s="24">
        <v>1309</v>
      </c>
      <c r="F84" s="6"/>
      <c r="J84" s="38"/>
    </row>
    <row r="85" spans="1:10" ht="15.75" hidden="1">
      <c r="A85" s="13">
        <v>2005</v>
      </c>
      <c r="B85" s="30">
        <v>979.994</v>
      </c>
      <c r="C85" s="23">
        <v>495.4734</v>
      </c>
      <c r="D85" s="23"/>
      <c r="E85" s="24">
        <v>1162</v>
      </c>
      <c r="F85" s="6"/>
      <c r="J85" s="4"/>
    </row>
    <row r="86" spans="1:10" ht="15.75" hidden="1">
      <c r="A86" s="13">
        <v>2005</v>
      </c>
      <c r="B86" s="30">
        <v>993.973</v>
      </c>
      <c r="C86" s="23">
        <v>1025.6638</v>
      </c>
      <c r="D86" s="23"/>
      <c r="E86" s="24">
        <v>1124</v>
      </c>
      <c r="F86" s="6"/>
      <c r="J86" s="4"/>
    </row>
    <row r="87" spans="1:10" ht="15.75" hidden="1">
      <c r="A87" s="13">
        <v>2005</v>
      </c>
      <c r="B87" s="30">
        <v>807.825</v>
      </c>
      <c r="C87" s="23">
        <v>1071.655</v>
      </c>
      <c r="D87" s="23"/>
      <c r="E87" s="24">
        <v>996</v>
      </c>
      <c r="F87" s="6"/>
      <c r="J87" s="38"/>
    </row>
    <row r="88" spans="1:10" ht="15.75" hidden="1">
      <c r="A88" s="13">
        <v>2005</v>
      </c>
      <c r="B88" s="30">
        <v>568.915</v>
      </c>
      <c r="C88" s="23">
        <v>706.8964</v>
      </c>
      <c r="D88" s="23"/>
      <c r="E88" s="24">
        <v>1025</v>
      </c>
      <c r="F88" s="6"/>
      <c r="J88" s="38"/>
    </row>
    <row r="89" spans="1:10" ht="15.75" hidden="1">
      <c r="A89" s="13">
        <v>2005</v>
      </c>
      <c r="B89" s="30">
        <v>637.236</v>
      </c>
      <c r="C89" s="23">
        <v>585.1268</v>
      </c>
      <c r="D89" s="23"/>
      <c r="E89" s="24">
        <v>1049</v>
      </c>
      <c r="F89" s="6"/>
      <c r="J89" s="38"/>
    </row>
    <row r="90" spans="1:10" ht="15.75" hidden="1">
      <c r="A90" s="13">
        <v>2005</v>
      </c>
      <c r="B90" s="30">
        <v>560.266</v>
      </c>
      <c r="C90" s="23">
        <v>758.4228</v>
      </c>
      <c r="D90" s="23"/>
      <c r="E90" s="24">
        <v>995</v>
      </c>
      <c r="F90" s="6"/>
      <c r="J90" s="38"/>
    </row>
    <row r="91" spans="1:10" ht="15.75" hidden="1">
      <c r="A91" s="13">
        <v>2005</v>
      </c>
      <c r="B91" s="30">
        <v>716.074</v>
      </c>
      <c r="C91" s="23">
        <v>851.269</v>
      </c>
      <c r="D91" s="23"/>
      <c r="E91" s="24">
        <v>906</v>
      </c>
      <c r="F91" s="6"/>
      <c r="J91" s="38"/>
    </row>
    <row r="92" spans="1:10" ht="15.75" hidden="1">
      <c r="A92" s="13">
        <v>2005</v>
      </c>
      <c r="B92" s="30">
        <v>651.943</v>
      </c>
      <c r="C92" s="23">
        <v>983.5646</v>
      </c>
      <c r="D92" s="23"/>
      <c r="E92" s="24">
        <v>950</v>
      </c>
      <c r="F92" s="6"/>
      <c r="G92" s="4"/>
      <c r="J92" s="38"/>
    </row>
    <row r="93" spans="1:10" ht="15.75" hidden="1">
      <c r="A93" s="13">
        <v>2005</v>
      </c>
      <c r="B93" s="30">
        <v>744.615</v>
      </c>
      <c r="C93" s="23">
        <v>947.857</v>
      </c>
      <c r="D93" s="23"/>
      <c r="E93" s="24">
        <v>938</v>
      </c>
      <c r="F93" s="6"/>
      <c r="J93" s="38"/>
    </row>
    <row r="94" spans="1:10" ht="15.75" hidden="1">
      <c r="A94" s="13">
        <v>2005</v>
      </c>
      <c r="B94" s="30"/>
      <c r="C94" s="23"/>
      <c r="D94" s="23"/>
      <c r="E94" s="24"/>
      <c r="F94" s="6"/>
      <c r="J94" s="38"/>
    </row>
    <row r="95" spans="1:10" ht="15.75" hidden="1">
      <c r="A95" s="13">
        <v>2005</v>
      </c>
      <c r="B95" s="30">
        <v>2339.63</v>
      </c>
      <c r="C95" s="23">
        <v>1454.9496</v>
      </c>
      <c r="D95" s="23">
        <f>403.205472+884.367012+926.49041</f>
        <v>2214.062894</v>
      </c>
      <c r="E95" s="24">
        <v>1521.75</v>
      </c>
      <c r="F95" s="6"/>
      <c r="G95" s="4"/>
      <c r="J95" s="38"/>
    </row>
    <row r="96" spans="1:10" ht="15.75" hidden="1">
      <c r="A96" s="13">
        <v>2005</v>
      </c>
      <c r="B96" s="30">
        <v>2260.45</v>
      </c>
      <c r="C96" s="23">
        <v>2283.4096</v>
      </c>
      <c r="D96" s="23">
        <f>1263.156184+948.976399+1170.645218</f>
        <v>3382.777801</v>
      </c>
      <c r="E96" s="24">
        <v>1481.46</v>
      </c>
      <c r="F96" s="6"/>
      <c r="G96" s="4"/>
      <c r="J96" s="38"/>
    </row>
    <row r="97" spans="1:10" ht="15.75" hidden="1">
      <c r="A97" s="13">
        <v>2005</v>
      </c>
      <c r="B97" s="30">
        <v>1129.58</v>
      </c>
      <c r="C97" s="23">
        <v>2208.4204</v>
      </c>
      <c r="D97" s="23">
        <f>1395.350175+782.116538+1371.435581</f>
        <v>3548.9022939999995</v>
      </c>
      <c r="E97" s="24">
        <v>1606.99</v>
      </c>
      <c r="F97" s="6"/>
      <c r="G97" s="4"/>
      <c r="J97" s="38"/>
    </row>
    <row r="98" spans="1:10" ht="15.75" hidden="1">
      <c r="A98" s="13">
        <v>2005</v>
      </c>
      <c r="B98" s="30">
        <v>1657.07</v>
      </c>
      <c r="C98" s="23">
        <v>1413.111</v>
      </c>
      <c r="D98" s="23">
        <f>728.3188+888.943877+812.589349</f>
        <v>2429.852026</v>
      </c>
      <c r="E98" s="24">
        <v>1719.51</v>
      </c>
      <c r="F98" s="6"/>
      <c r="G98" s="4"/>
      <c r="J98" s="38"/>
    </row>
    <row r="99" spans="1:10" ht="15.75" hidden="1">
      <c r="A99" s="13">
        <v>2005</v>
      </c>
      <c r="B99" s="41"/>
      <c r="C99" s="52"/>
      <c r="D99" s="52">
        <f>SUM(D95:D98)</f>
        <v>11575.595015</v>
      </c>
      <c r="E99" s="24"/>
      <c r="F99" s="6"/>
      <c r="J99" s="38"/>
    </row>
    <row r="100" spans="1:10" ht="15.75" hidden="1">
      <c r="A100" s="13">
        <v>2005</v>
      </c>
      <c r="B100" s="30"/>
      <c r="C100" s="23"/>
      <c r="D100" s="23"/>
      <c r="E100" s="24"/>
      <c r="F100" s="6"/>
      <c r="G100" s="4"/>
      <c r="J100" s="38"/>
    </row>
    <row r="101" spans="1:10" ht="15.75" hidden="1">
      <c r="A101" s="13">
        <v>2005</v>
      </c>
      <c r="B101" s="30">
        <v>847.879</v>
      </c>
      <c r="C101" s="23">
        <v>538.9932</v>
      </c>
      <c r="D101" s="23"/>
      <c r="E101" s="24">
        <v>1141</v>
      </c>
      <c r="F101" s="6"/>
      <c r="G101" s="4"/>
      <c r="J101" s="38"/>
    </row>
    <row r="102" spans="1:10" ht="15.75" hidden="1">
      <c r="A102" s="13">
        <v>2005</v>
      </c>
      <c r="B102" s="30">
        <v>775.276</v>
      </c>
      <c r="C102" s="23">
        <v>572.8776</v>
      </c>
      <c r="D102" s="23"/>
      <c r="E102" s="24">
        <v>1112</v>
      </c>
      <c r="F102" s="6"/>
      <c r="G102" s="4"/>
      <c r="J102" s="38"/>
    </row>
    <row r="103" spans="1:10" ht="15.75" hidden="1">
      <c r="A103" s="13">
        <v>2005</v>
      </c>
      <c r="B103" s="30">
        <v>770.413</v>
      </c>
      <c r="C103" s="23">
        <v>837.399</v>
      </c>
      <c r="D103" s="23"/>
      <c r="E103" s="24">
        <v>985</v>
      </c>
      <c r="F103" s="6"/>
      <c r="G103" s="4"/>
      <c r="J103" s="40"/>
    </row>
    <row r="104" spans="1:10" ht="15.75" hidden="1">
      <c r="A104" s="13">
        <v>2005</v>
      </c>
      <c r="B104" s="30">
        <v>907.123</v>
      </c>
      <c r="C104" s="23">
        <v>661.9068</v>
      </c>
      <c r="D104" s="23"/>
      <c r="E104" s="24">
        <v>1081</v>
      </c>
      <c r="F104" s="6"/>
      <c r="G104" s="4"/>
      <c r="J104" s="40"/>
    </row>
    <row r="105" spans="1:10" ht="15.75" hidden="1">
      <c r="A105" s="13">
        <v>2005</v>
      </c>
      <c r="B105" s="30">
        <v>779.166</v>
      </c>
      <c r="C105" s="23">
        <v>695.341</v>
      </c>
      <c r="D105" s="23"/>
      <c r="E105" s="24">
        <v>1112</v>
      </c>
      <c r="F105" s="6"/>
      <c r="G105" s="4"/>
      <c r="J105" s="40"/>
    </row>
    <row r="106" spans="1:10" ht="15.75" hidden="1">
      <c r="A106" s="13">
        <v>2005</v>
      </c>
      <c r="B106" s="30">
        <v>640.758</v>
      </c>
      <c r="C106" s="23">
        <v>704.9688</v>
      </c>
      <c r="D106" s="23"/>
      <c r="E106" s="24">
        <v>1225</v>
      </c>
      <c r="F106" s="6"/>
      <c r="G106" s="4"/>
      <c r="J106" s="40"/>
    </row>
    <row r="107" spans="1:10" ht="15.75" hidden="1">
      <c r="A107" s="13">
        <v>2005</v>
      </c>
      <c r="B107" s="30">
        <v>400.676</v>
      </c>
      <c r="C107" s="23">
        <v>821.3476</v>
      </c>
      <c r="D107" s="23"/>
      <c r="E107" s="24">
        <v>1254</v>
      </c>
      <c r="F107" s="6"/>
      <c r="G107" s="4"/>
      <c r="J107" s="40"/>
    </row>
    <row r="108" spans="1:10" ht="15.75" hidden="1">
      <c r="A108" s="13">
        <v>2005</v>
      </c>
      <c r="B108" s="30">
        <v>242</v>
      </c>
      <c r="C108" s="23">
        <v>609.7858</v>
      </c>
      <c r="D108" s="23"/>
      <c r="E108" s="24">
        <v>1397</v>
      </c>
      <c r="F108" s="6"/>
      <c r="G108" s="4"/>
      <c r="J108" s="40"/>
    </row>
    <row r="109" spans="1:10" ht="15.75" hidden="1">
      <c r="A109" s="13">
        <v>2005</v>
      </c>
      <c r="B109" s="30">
        <v>94.137</v>
      </c>
      <c r="C109" s="23">
        <v>625.6244</v>
      </c>
      <c r="D109" s="23"/>
      <c r="E109" s="24">
        <v>1665</v>
      </c>
      <c r="F109" s="6"/>
      <c r="G109" s="4"/>
      <c r="J109" s="40"/>
    </row>
    <row r="110" spans="1:10" ht="15.75" hidden="1">
      <c r="A110" s="13">
        <v>2005</v>
      </c>
      <c r="B110" s="30">
        <v>113.168</v>
      </c>
      <c r="C110" s="23">
        <v>355.5044</v>
      </c>
      <c r="D110" s="23"/>
      <c r="E110" s="24">
        <v>1502</v>
      </c>
      <c r="F110" s="6"/>
      <c r="G110" s="4"/>
      <c r="J110" s="40"/>
    </row>
    <row r="111" spans="1:10" ht="15.75" hidden="1">
      <c r="A111" s="13">
        <v>2005</v>
      </c>
      <c r="B111" s="30">
        <v>255.179</v>
      </c>
      <c r="C111" s="23">
        <v>285.8088</v>
      </c>
      <c r="D111" s="23"/>
      <c r="E111" s="24">
        <v>1554</v>
      </c>
      <c r="F111" s="6"/>
      <c r="G111" s="4"/>
      <c r="J111" s="40"/>
    </row>
    <row r="112" spans="1:10" ht="15.75" hidden="1">
      <c r="A112" s="13">
        <v>2005</v>
      </c>
      <c r="B112" s="30">
        <v>779.27</v>
      </c>
      <c r="C112" s="23">
        <v>155.45</v>
      </c>
      <c r="D112" s="23"/>
      <c r="E112" s="24">
        <v>1536</v>
      </c>
      <c r="F112" s="6"/>
      <c r="G112" s="4"/>
      <c r="J112" s="40"/>
    </row>
    <row r="113" spans="1:10" ht="15.75" hidden="1">
      <c r="A113" s="13">
        <v>2005</v>
      </c>
      <c r="B113" s="49"/>
      <c r="C113" s="73"/>
      <c r="D113" s="28"/>
      <c r="E113" s="50"/>
      <c r="F113" s="6"/>
      <c r="G113" s="4"/>
      <c r="J113" s="40"/>
    </row>
    <row r="114" spans="1:10" ht="15.75" hidden="1">
      <c r="A114" s="13">
        <v>2006</v>
      </c>
      <c r="B114" s="59">
        <v>6360.706999999999</v>
      </c>
      <c r="C114" s="56">
        <v>6246.4648</v>
      </c>
      <c r="D114" s="24">
        <v>10601.799518</v>
      </c>
      <c r="E114" s="24">
        <f>D114/C114*1000</f>
        <v>1697.2479406271527</v>
      </c>
      <c r="F114" s="6"/>
      <c r="G114" s="4"/>
      <c r="J114" s="40"/>
    </row>
    <row r="115" spans="1:10" ht="15.75" hidden="1">
      <c r="A115" s="13">
        <v>2006</v>
      </c>
      <c r="B115" s="30"/>
      <c r="C115" s="23"/>
      <c r="D115" s="23"/>
      <c r="E115" s="24" t="e">
        <f aca="true" t="shared" si="0" ref="E115:E178">D115/C115*1000</f>
        <v>#DIV/0!</v>
      </c>
      <c r="F115" s="6"/>
      <c r="J115" s="40"/>
    </row>
    <row r="116" spans="1:10" ht="15.75" hidden="1">
      <c r="A116" s="13">
        <v>2006</v>
      </c>
      <c r="B116" s="30"/>
      <c r="C116" s="23"/>
      <c r="D116" s="23"/>
      <c r="E116" s="24" t="e">
        <f t="shared" si="0"/>
        <v>#DIV/0!</v>
      </c>
      <c r="F116" s="6"/>
      <c r="G116" s="4"/>
      <c r="J116" s="40"/>
    </row>
    <row r="117" spans="1:10" ht="15.75" hidden="1">
      <c r="A117" s="13">
        <v>2006</v>
      </c>
      <c r="B117" s="30">
        <v>2557.268</v>
      </c>
      <c r="C117" s="23">
        <v>1453.7992</v>
      </c>
      <c r="D117" s="30">
        <f>654.2973+918.1296+938.70149</f>
        <v>2511.12839</v>
      </c>
      <c r="E117" s="24">
        <f t="shared" si="0"/>
        <v>1727.2869526960808</v>
      </c>
      <c r="F117" s="6"/>
      <c r="G117" s="4"/>
      <c r="J117" s="40"/>
    </row>
    <row r="118" spans="1:10" ht="15.75" hidden="1">
      <c r="A118" s="13">
        <v>2006</v>
      </c>
      <c r="B118" s="30">
        <v>2504.236</v>
      </c>
      <c r="C118" s="23">
        <v>2277.043</v>
      </c>
      <c r="D118" s="23">
        <f>1029.156737+1067.610782+1421.68129</f>
        <v>3518.448809</v>
      </c>
      <c r="E118" s="24">
        <f t="shared" si="0"/>
        <v>1545.1832964946204</v>
      </c>
      <c r="F118" s="6"/>
      <c r="G118" s="4"/>
      <c r="J118" s="40"/>
    </row>
    <row r="119" spans="1:10" ht="15.75" hidden="1">
      <c r="A119" s="13">
        <v>2006</v>
      </c>
      <c r="B119" s="30">
        <v>932.0245</v>
      </c>
      <c r="C119" s="23">
        <v>2181.4478</v>
      </c>
      <c r="D119" s="23">
        <f>1125.644279+1490.547055+781.649731</f>
        <v>3397.841065</v>
      </c>
      <c r="E119" s="24">
        <f t="shared" si="0"/>
        <v>1557.6082384368767</v>
      </c>
      <c r="F119" s="6"/>
      <c r="G119" s="4"/>
      <c r="J119" s="40"/>
    </row>
    <row r="120" spans="1:10" ht="15.75" hidden="1">
      <c r="A120" s="13">
        <v>2006</v>
      </c>
      <c r="B120" s="30">
        <v>1726.384</v>
      </c>
      <c r="C120" s="23">
        <v>1591.5072</v>
      </c>
      <c r="D120" s="23">
        <f>642.873004+638.804655+1001.13693</f>
        <v>2282.814589</v>
      </c>
      <c r="E120" s="24">
        <f t="shared" si="0"/>
        <v>1434.3727687816931</v>
      </c>
      <c r="F120" s="6"/>
      <c r="G120" s="4"/>
      <c r="J120" s="40"/>
    </row>
    <row r="121" spans="1:10" ht="15.75" hidden="1">
      <c r="A121" s="13">
        <v>2006</v>
      </c>
      <c r="B121" s="51">
        <f>SUM(B117:B120)</f>
        <v>7719.9125</v>
      </c>
      <c r="C121" s="53"/>
      <c r="D121" s="53"/>
      <c r="E121" s="24" t="e">
        <f t="shared" si="0"/>
        <v>#DIV/0!</v>
      </c>
      <c r="F121" s="6"/>
      <c r="G121" s="4"/>
      <c r="J121" s="40"/>
    </row>
    <row r="122" spans="1:11" ht="15.75" hidden="1">
      <c r="A122" s="13">
        <v>2006</v>
      </c>
      <c r="B122" s="30"/>
      <c r="C122" s="23"/>
      <c r="D122" s="23"/>
      <c r="E122" s="24" t="e">
        <f t="shared" si="0"/>
        <v>#DIV/0!</v>
      </c>
      <c r="F122" s="6"/>
      <c r="G122" s="4"/>
      <c r="H122" s="38"/>
      <c r="K122" s="38"/>
    </row>
    <row r="123" spans="1:11" ht="15.75" hidden="1">
      <c r="A123" s="13">
        <v>2006</v>
      </c>
      <c r="B123" s="30">
        <v>715.416</v>
      </c>
      <c r="C123" s="23">
        <v>259.4016</v>
      </c>
      <c r="D123" s="23"/>
      <c r="E123" s="24">
        <f t="shared" si="0"/>
        <v>0</v>
      </c>
      <c r="F123" s="6"/>
      <c r="G123" s="38"/>
      <c r="H123" s="38"/>
      <c r="K123" s="38"/>
    </row>
    <row r="124" spans="1:11" ht="15.75" hidden="1">
      <c r="A124" s="13">
        <v>2006</v>
      </c>
      <c r="B124" s="30">
        <v>834.983</v>
      </c>
      <c r="C124" s="23">
        <v>571.1454</v>
      </c>
      <c r="D124" s="23"/>
      <c r="E124" s="24">
        <f t="shared" si="0"/>
        <v>0</v>
      </c>
      <c r="F124" s="6"/>
      <c r="G124" s="38"/>
      <c r="H124" s="38"/>
      <c r="K124" s="40"/>
    </row>
    <row r="125" spans="1:11" ht="15.75" hidden="1">
      <c r="A125" s="13">
        <v>2006</v>
      </c>
      <c r="B125" s="30">
        <v>789.231</v>
      </c>
      <c r="C125" s="23">
        <v>624.3992</v>
      </c>
      <c r="D125" s="23"/>
      <c r="E125" s="24">
        <f t="shared" si="0"/>
        <v>0</v>
      </c>
      <c r="F125" s="6"/>
      <c r="G125" s="38"/>
      <c r="H125" s="38"/>
      <c r="K125" s="40"/>
    </row>
    <row r="126" spans="1:11" ht="15.75" hidden="1">
      <c r="A126" s="13">
        <v>2006</v>
      </c>
      <c r="B126" s="30">
        <v>858.817</v>
      </c>
      <c r="C126" s="23">
        <v>852.7608</v>
      </c>
      <c r="D126" s="23"/>
      <c r="E126" s="24">
        <f t="shared" si="0"/>
        <v>0</v>
      </c>
      <c r="F126" s="6"/>
      <c r="G126" s="38"/>
      <c r="H126" s="38"/>
      <c r="K126" s="40"/>
    </row>
    <row r="127" spans="1:11" ht="15.75" hidden="1">
      <c r="A127" s="13">
        <v>2006</v>
      </c>
      <c r="B127" s="30">
        <v>749.9115</v>
      </c>
      <c r="C127" s="23">
        <v>641.317</v>
      </c>
      <c r="D127" s="23"/>
      <c r="E127" s="24">
        <f t="shared" si="0"/>
        <v>0</v>
      </c>
      <c r="F127" s="6"/>
      <c r="G127" s="38"/>
      <c r="H127" s="38"/>
      <c r="K127" s="40"/>
    </row>
    <row r="128" spans="1:11" ht="15.75" hidden="1">
      <c r="A128" s="13">
        <v>2006</v>
      </c>
      <c r="B128" s="30">
        <v>651.725</v>
      </c>
      <c r="C128" s="23">
        <v>789.3318</v>
      </c>
      <c r="D128" s="23"/>
      <c r="E128" s="24">
        <f t="shared" si="0"/>
        <v>0</v>
      </c>
      <c r="F128" s="6"/>
      <c r="G128" s="38"/>
      <c r="H128" s="38"/>
      <c r="K128" s="40"/>
    </row>
    <row r="129" spans="1:11" ht="15.75" hidden="1">
      <c r="A129" s="13">
        <v>2006</v>
      </c>
      <c r="B129" s="30">
        <v>422.529</v>
      </c>
      <c r="C129" s="23">
        <v>892.4328</v>
      </c>
      <c r="D129" s="23"/>
      <c r="E129" s="24">
        <f t="shared" si="0"/>
        <v>0</v>
      </c>
      <c r="F129" s="6"/>
      <c r="G129" s="38"/>
      <c r="H129" s="38"/>
      <c r="K129" s="40"/>
    </row>
    <row r="130" spans="1:11" ht="15.75" hidden="1">
      <c r="A130" s="13">
        <v>2006</v>
      </c>
      <c r="B130" s="30">
        <v>378.008</v>
      </c>
      <c r="C130" s="23">
        <v>480.5322</v>
      </c>
      <c r="D130" s="23"/>
      <c r="E130" s="24">
        <f t="shared" si="0"/>
        <v>0</v>
      </c>
      <c r="F130" s="6"/>
      <c r="G130" s="38"/>
      <c r="H130" s="38"/>
      <c r="K130" s="40"/>
    </row>
    <row r="131" spans="1:11" ht="15.75" hidden="1">
      <c r="A131" s="13">
        <v>2006</v>
      </c>
      <c r="B131" s="30">
        <v>329.045</v>
      </c>
      <c r="C131" s="23">
        <v>835.4554</v>
      </c>
      <c r="D131" s="23"/>
      <c r="E131" s="24">
        <f t="shared" si="0"/>
        <v>0</v>
      </c>
      <c r="F131" s="6"/>
      <c r="G131" s="38"/>
      <c r="H131" s="38"/>
      <c r="K131" s="40"/>
    </row>
    <row r="132" spans="1:11" ht="15.75" hidden="1">
      <c r="A132" s="13">
        <v>2006</v>
      </c>
      <c r="B132" s="30">
        <v>398.771</v>
      </c>
      <c r="C132" s="23">
        <v>416.6478</v>
      </c>
      <c r="D132" s="23"/>
      <c r="E132" s="24">
        <f t="shared" si="0"/>
        <v>0</v>
      </c>
      <c r="F132" s="6"/>
      <c r="G132" s="38"/>
      <c r="H132" s="38"/>
      <c r="K132" s="40"/>
    </row>
    <row r="133" spans="1:11" ht="15.75" hidden="1">
      <c r="A133" s="13">
        <v>2006</v>
      </c>
      <c r="B133" s="30">
        <v>551.761</v>
      </c>
      <c r="C133" s="23">
        <v>522.7392</v>
      </c>
      <c r="D133" s="23"/>
      <c r="E133" s="24">
        <f t="shared" si="0"/>
        <v>0</v>
      </c>
      <c r="F133" s="6"/>
      <c r="G133" s="38"/>
      <c r="H133" s="38"/>
      <c r="K133" s="40"/>
    </row>
    <row r="134" spans="1:11" ht="15.75" hidden="1">
      <c r="A134" s="13">
        <v>2006</v>
      </c>
      <c r="B134" s="30">
        <v>706.5365</v>
      </c>
      <c r="C134" s="23">
        <v>473.724</v>
      </c>
      <c r="D134" s="23"/>
      <c r="E134" s="24">
        <f t="shared" si="0"/>
        <v>0</v>
      </c>
      <c r="F134" s="6"/>
      <c r="G134" s="38"/>
      <c r="H134" s="38"/>
      <c r="K134" s="40"/>
    </row>
    <row r="135" spans="1:11" ht="15.75" hidden="1">
      <c r="A135" s="13">
        <v>2006</v>
      </c>
      <c r="B135" s="49"/>
      <c r="C135" s="54"/>
      <c r="D135" s="54"/>
      <c r="E135" s="24" t="e">
        <f t="shared" si="0"/>
        <v>#DIV/0!</v>
      </c>
      <c r="F135" s="6"/>
      <c r="G135" s="38"/>
      <c r="H135" s="38"/>
      <c r="K135" s="40"/>
    </row>
    <row r="136" spans="1:11" ht="15.75" hidden="1">
      <c r="A136" s="13">
        <v>2007</v>
      </c>
      <c r="B136" s="59">
        <v>6867.797500000001</v>
      </c>
      <c r="C136" s="56">
        <v>7021.151999999999</v>
      </c>
      <c r="D136" s="56">
        <v>10538.276765</v>
      </c>
      <c r="E136" s="24">
        <f t="shared" si="0"/>
        <v>1500.9327194454702</v>
      </c>
      <c r="F136" s="6"/>
      <c r="G136" s="38"/>
      <c r="H136" s="38"/>
      <c r="K136" s="40"/>
    </row>
    <row r="137" spans="1:11" ht="15.75" hidden="1">
      <c r="A137" s="13"/>
      <c r="B137" s="49"/>
      <c r="C137" s="54"/>
      <c r="D137" s="54"/>
      <c r="E137" s="24" t="e">
        <f t="shared" si="0"/>
        <v>#DIV/0!</v>
      </c>
      <c r="F137" s="6"/>
      <c r="G137" s="38"/>
      <c r="H137" s="38"/>
      <c r="K137" s="40"/>
    </row>
    <row r="138" spans="1:11" ht="15.75" hidden="1">
      <c r="A138" s="13"/>
      <c r="B138" s="49"/>
      <c r="C138" s="54"/>
      <c r="D138" s="54"/>
      <c r="E138" s="24" t="e">
        <f t="shared" si="0"/>
        <v>#DIV/0!</v>
      </c>
      <c r="F138" s="6"/>
      <c r="H138" s="38"/>
      <c r="K138" s="40"/>
    </row>
    <row r="139" spans="1:11" ht="15.75" hidden="1">
      <c r="A139" s="13">
        <v>2005</v>
      </c>
      <c r="B139" s="49"/>
      <c r="C139" s="54"/>
      <c r="D139" s="54"/>
      <c r="E139" s="24" t="e">
        <f t="shared" si="0"/>
        <v>#DIV/0!</v>
      </c>
      <c r="F139" s="6"/>
      <c r="H139" s="38"/>
      <c r="K139" s="40"/>
    </row>
    <row r="140" spans="1:11" ht="15.75" hidden="1">
      <c r="A140" s="13" t="s">
        <v>9</v>
      </c>
      <c r="B140" s="59">
        <f>B182+B183+B184</f>
        <v>2521.0519999999997</v>
      </c>
      <c r="C140" s="56">
        <v>1807.5658</v>
      </c>
      <c r="D140" s="56">
        <v>2516.415128</v>
      </c>
      <c r="E140" s="24">
        <f t="shared" si="0"/>
        <v>1392.1568597945368</v>
      </c>
      <c r="F140" s="6"/>
      <c r="H140" s="38"/>
      <c r="K140" s="40"/>
    </row>
    <row r="141" spans="1:11" ht="15.75" hidden="1">
      <c r="A141" s="13" t="s">
        <v>10</v>
      </c>
      <c r="B141" s="59">
        <f>B185+B186+B187</f>
        <v>2484.013</v>
      </c>
      <c r="C141" s="56">
        <v>2476.4396</v>
      </c>
      <c r="D141" s="56">
        <v>3127.282031</v>
      </c>
      <c r="E141" s="24">
        <f t="shared" si="0"/>
        <v>1262.8137714321804</v>
      </c>
      <c r="F141" s="6"/>
      <c r="H141" s="38"/>
      <c r="K141" s="40"/>
    </row>
    <row r="142" spans="1:11" ht="15.75" hidden="1">
      <c r="A142" s="13" t="s">
        <v>11</v>
      </c>
      <c r="B142" s="59">
        <f>B188+B189+B190</f>
        <v>1379.351</v>
      </c>
      <c r="C142" s="56">
        <v>2403.1646</v>
      </c>
      <c r="D142" s="56">
        <v>2920.781468</v>
      </c>
      <c r="E142" s="24">
        <f t="shared" si="0"/>
        <v>1215.389685750198</v>
      </c>
      <c r="F142" s="6"/>
      <c r="H142" s="38"/>
      <c r="K142" s="40"/>
    </row>
    <row r="143" spans="1:11" ht="15.75" hidden="1">
      <c r="A143" s="13" t="s">
        <v>12</v>
      </c>
      <c r="B143" s="59">
        <f>B191+B192+B193</f>
        <v>1426.926</v>
      </c>
      <c r="C143" s="56">
        <v>1407.0634</v>
      </c>
      <c r="D143" s="56">
        <v>1532.239833</v>
      </c>
      <c r="E143" s="24">
        <f t="shared" si="0"/>
        <v>1088.9628946357357</v>
      </c>
      <c r="F143" s="6"/>
      <c r="H143" s="38"/>
      <c r="K143" s="40"/>
    </row>
    <row r="144" spans="1:11" ht="15.75" hidden="1">
      <c r="A144" s="13">
        <v>2008</v>
      </c>
      <c r="B144" s="59">
        <v>6715</v>
      </c>
      <c r="C144" s="56">
        <v>6462.3083</v>
      </c>
      <c r="D144" s="56">
        <v>16414.896389</v>
      </c>
      <c r="E144" s="24">
        <f t="shared" si="0"/>
        <v>2540.0980001217217</v>
      </c>
      <c r="F144" s="6"/>
      <c r="G144" s="86"/>
      <c r="H144" s="87"/>
      <c r="I144" s="86"/>
      <c r="J144" s="86"/>
      <c r="K144" s="40"/>
    </row>
    <row r="145" spans="1:11" ht="15.75" hidden="1">
      <c r="A145" s="13">
        <v>2009</v>
      </c>
      <c r="B145" s="74">
        <v>6731</v>
      </c>
      <c r="C145" s="75">
        <f>C203+C204+C205+C206</f>
        <v>6505.6485</v>
      </c>
      <c r="D145" s="74">
        <f>D203+D204+D205+D206</f>
        <v>19410.003392</v>
      </c>
      <c r="E145" s="24">
        <f t="shared" si="0"/>
        <v>2983.561652923609</v>
      </c>
      <c r="F145" s="6"/>
      <c r="G145" s="86"/>
      <c r="H145" s="87"/>
      <c r="I145" s="86"/>
      <c r="J145" s="86"/>
      <c r="K145" s="40"/>
    </row>
    <row r="146" spans="1:11" ht="15.75" hidden="1">
      <c r="A146" s="13">
        <v>2009</v>
      </c>
      <c r="B146" s="59"/>
      <c r="C146" s="56"/>
      <c r="D146" s="56"/>
      <c r="E146" s="24" t="e">
        <f t="shared" si="0"/>
        <v>#DIV/0!</v>
      </c>
      <c r="F146" s="6"/>
      <c r="G146" s="86"/>
      <c r="H146" s="87"/>
      <c r="I146" s="86"/>
      <c r="J146" s="86"/>
      <c r="K146" s="40"/>
    </row>
    <row r="147" spans="1:11" ht="15.75" hidden="1">
      <c r="A147" s="13">
        <v>2009</v>
      </c>
      <c r="B147" s="30"/>
      <c r="C147" s="23"/>
      <c r="D147" s="23"/>
      <c r="E147" s="24" t="e">
        <f t="shared" si="0"/>
        <v>#DIV/0!</v>
      </c>
      <c r="F147" s="6"/>
      <c r="G147" s="86"/>
      <c r="H147" s="87"/>
      <c r="I147" s="86"/>
      <c r="J147" s="86"/>
      <c r="K147" s="40"/>
    </row>
    <row r="148" spans="1:11" ht="15.75" hidden="1">
      <c r="A148" s="13">
        <v>2009</v>
      </c>
      <c r="B148" s="30"/>
      <c r="C148" s="23"/>
      <c r="D148" s="23"/>
      <c r="E148" s="24" t="e">
        <f t="shared" si="0"/>
        <v>#DIV/0!</v>
      </c>
      <c r="F148" s="6"/>
      <c r="G148" s="86"/>
      <c r="H148" s="87"/>
      <c r="I148" s="86"/>
      <c r="J148" s="86"/>
      <c r="K148" s="40"/>
    </row>
    <row r="149" spans="1:11" ht="15.75" hidden="1">
      <c r="A149" s="13">
        <v>2009</v>
      </c>
      <c r="B149" s="30">
        <v>2000.3374999999999</v>
      </c>
      <c r="C149" s="23">
        <v>1591.5864</v>
      </c>
      <c r="D149" s="23">
        <v>2482.007465</v>
      </c>
      <c r="E149" s="24">
        <f t="shared" si="0"/>
        <v>1559.4550600583168</v>
      </c>
      <c r="F149" s="6"/>
      <c r="H149" s="38"/>
      <c r="K149" s="40"/>
    </row>
    <row r="150" spans="1:11" ht="15.75" hidden="1">
      <c r="A150" s="13">
        <v>2009</v>
      </c>
      <c r="B150" s="30">
        <v>2009.5004999999999</v>
      </c>
      <c r="C150" s="23">
        <v>1914.1312</v>
      </c>
      <c r="D150" s="30">
        <v>3512.012252</v>
      </c>
      <c r="E150" s="24">
        <f t="shared" si="0"/>
        <v>1834.7813629494153</v>
      </c>
      <c r="F150" s="6"/>
      <c r="H150" s="38"/>
      <c r="K150" s="40"/>
    </row>
    <row r="151" spans="1:11" ht="15.75" hidden="1">
      <c r="A151" s="13">
        <v>2009</v>
      </c>
      <c r="B151" s="30">
        <v>1100.2765</v>
      </c>
      <c r="C151" s="23">
        <v>1769.0156</v>
      </c>
      <c r="D151" s="30">
        <v>3135.046586</v>
      </c>
      <c r="E151" s="24">
        <f t="shared" si="0"/>
        <v>1772.1983831007483</v>
      </c>
      <c r="F151" s="6"/>
      <c r="H151" s="38"/>
      <c r="K151" s="40"/>
    </row>
    <row r="152" spans="1:11" ht="15.75" hidden="1">
      <c r="A152" s="13">
        <v>2009</v>
      </c>
      <c r="B152" s="30">
        <v>1250.5925</v>
      </c>
      <c r="C152" s="23">
        <v>971.7316000000001</v>
      </c>
      <c r="D152" s="30">
        <v>1472.733215</v>
      </c>
      <c r="E152" s="24">
        <f t="shared" si="0"/>
        <v>1515.5761271939698</v>
      </c>
      <c r="F152" s="6"/>
      <c r="H152" s="38"/>
      <c r="K152" s="40"/>
    </row>
    <row r="153" spans="1:11" ht="15.75">
      <c r="A153" s="13">
        <v>2010</v>
      </c>
      <c r="B153" s="30">
        <v>8025</v>
      </c>
      <c r="C153" s="23">
        <f>SUM(C286:C297)</f>
        <v>7440.9155</v>
      </c>
      <c r="D153" s="30">
        <f>SUM(D286:D297)</f>
        <v>22866.253763999997</v>
      </c>
      <c r="E153" s="24">
        <f t="shared" si="0"/>
        <v>3073.0430635853877</v>
      </c>
      <c r="F153" s="6"/>
      <c r="H153" s="38"/>
      <c r="K153" s="40"/>
    </row>
    <row r="154" spans="1:11" ht="15.75">
      <c r="A154" s="13">
        <v>2011</v>
      </c>
      <c r="B154" s="30">
        <f>B257+B258+B259+B260</f>
        <v>8821.212</v>
      </c>
      <c r="C154" s="30">
        <f>C257+C258+C259+C260</f>
        <v>8355.755799999999</v>
      </c>
      <c r="D154" s="30">
        <f>D257+D258+D259+D260</f>
        <v>28660.709907</v>
      </c>
      <c r="E154" s="24">
        <f t="shared" si="0"/>
        <v>3430.055951012834</v>
      </c>
      <c r="F154" s="6"/>
      <c r="H154" s="38"/>
      <c r="K154" s="40"/>
    </row>
    <row r="155" spans="1:11" ht="15.75" hidden="1">
      <c r="A155" s="13">
        <v>2012</v>
      </c>
      <c r="B155" s="30">
        <f>B263+B279+B280+B281</f>
        <v>9140.452000000001</v>
      </c>
      <c r="C155" s="30">
        <f>C263+C279+C280+C281</f>
        <v>9172.099900000001</v>
      </c>
      <c r="D155" s="30">
        <f>D263+D279+D280+D281</f>
        <v>39173.602401000004</v>
      </c>
      <c r="E155" s="24">
        <f t="shared" si="0"/>
        <v>4270.952434894434</v>
      </c>
      <c r="F155" s="6"/>
      <c r="H155" s="38"/>
      <c r="K155" s="40"/>
    </row>
    <row r="156" spans="1:11" ht="15.75">
      <c r="A156" s="13">
        <v>2012</v>
      </c>
      <c r="B156" s="30">
        <f>B322+B323+B324+B325+B326+B327+B328+B329+B330+B331+B332+B333</f>
        <v>9140.452</v>
      </c>
      <c r="C156" s="30">
        <f>C322+C323+C324+C325+C326+C327+C328+C329+C330+C331+C332+C333</f>
        <v>9172.0999</v>
      </c>
      <c r="D156" s="30">
        <f>D322+D323+D324+D325+D326+D327+D328+D329+D330+D331+D332+D333</f>
        <v>39173.602401000004</v>
      </c>
      <c r="E156" s="24">
        <f t="shared" si="0"/>
        <v>4270.952434894435</v>
      </c>
      <c r="F156" s="6"/>
      <c r="H156" s="38"/>
      <c r="K156" s="40"/>
    </row>
    <row r="157" spans="1:11" ht="15.75" hidden="1">
      <c r="A157" s="13"/>
      <c r="B157" s="30"/>
      <c r="C157" s="23"/>
      <c r="D157" s="23"/>
      <c r="E157" s="24" t="e">
        <f t="shared" si="0"/>
        <v>#DIV/0!</v>
      </c>
      <c r="F157" s="6"/>
      <c r="G157" s="6"/>
      <c r="H157" s="38"/>
      <c r="I157" s="61"/>
      <c r="J157" s="61"/>
      <c r="K157" s="62"/>
    </row>
    <row r="158" spans="1:11" ht="15.75" hidden="1">
      <c r="A158" s="13">
        <v>2004</v>
      </c>
      <c r="B158" s="30"/>
      <c r="C158" s="23"/>
      <c r="D158" s="23"/>
      <c r="E158" s="24" t="e">
        <f t="shared" si="0"/>
        <v>#DIV/0!</v>
      </c>
      <c r="F158" s="6"/>
      <c r="G158" s="6"/>
      <c r="H158" s="38"/>
      <c r="K158" s="40"/>
    </row>
    <row r="159" spans="1:11" ht="15.75" hidden="1">
      <c r="A159" s="13" t="s">
        <v>23</v>
      </c>
      <c r="B159" s="30">
        <v>777.553</v>
      </c>
      <c r="C159" s="23">
        <v>366.2752</v>
      </c>
      <c r="D159" s="23">
        <v>654.2973</v>
      </c>
      <c r="E159" s="24">
        <f t="shared" si="0"/>
        <v>1786.3543586898593</v>
      </c>
      <c r="F159" s="6"/>
      <c r="G159" s="6"/>
      <c r="H159" s="38"/>
      <c r="K159" s="40"/>
    </row>
    <row r="160" spans="1:11" ht="15.75" hidden="1">
      <c r="A160" s="13" t="s">
        <v>24</v>
      </c>
      <c r="B160" s="30">
        <v>862.928</v>
      </c>
      <c r="C160" s="23">
        <v>508.2768</v>
      </c>
      <c r="D160" s="23">
        <v>918.1296</v>
      </c>
      <c r="E160" s="24">
        <f t="shared" si="0"/>
        <v>1806.3574808057344</v>
      </c>
      <c r="F160" s="6"/>
      <c r="G160" s="6"/>
      <c r="H160" s="38"/>
      <c r="K160" s="40"/>
    </row>
    <row r="161" spans="1:11" ht="15.75" hidden="1">
      <c r="A161" s="13" t="s">
        <v>25</v>
      </c>
      <c r="B161" s="30">
        <v>915.787</v>
      </c>
      <c r="C161" s="23">
        <v>579.2472</v>
      </c>
      <c r="D161" s="23">
        <v>938.70149</v>
      </c>
      <c r="E161" s="24">
        <f t="shared" si="0"/>
        <v>1620.5542124329647</v>
      </c>
      <c r="F161" s="6"/>
      <c r="G161" s="6"/>
      <c r="H161" s="38"/>
      <c r="K161" s="40"/>
    </row>
    <row r="162" spans="1:11" ht="15.75" hidden="1">
      <c r="A162" s="13" t="s">
        <v>14</v>
      </c>
      <c r="B162" s="30">
        <v>952.114</v>
      </c>
      <c r="C162" s="23">
        <v>655.437</v>
      </c>
      <c r="D162" s="23">
        <v>1029.156737</v>
      </c>
      <c r="E162" s="24">
        <f t="shared" si="0"/>
        <v>1570.184071085398</v>
      </c>
      <c r="F162" s="6"/>
      <c r="G162" s="6"/>
      <c r="H162" s="38"/>
      <c r="K162" s="40"/>
    </row>
    <row r="163" spans="1:11" ht="15.75" hidden="1">
      <c r="A163" s="13" t="s">
        <v>15</v>
      </c>
      <c r="B163" s="30">
        <v>859.776</v>
      </c>
      <c r="C163" s="23">
        <v>696.2242</v>
      </c>
      <c r="D163" s="23">
        <v>1067.610782</v>
      </c>
      <c r="E163" s="24">
        <f t="shared" si="0"/>
        <v>1533.4295791499346</v>
      </c>
      <c r="F163" s="6"/>
      <c r="G163" s="6"/>
      <c r="H163" s="38"/>
      <c r="K163" s="40"/>
    </row>
    <row r="164" spans="1:11" ht="15.75" hidden="1">
      <c r="A164" s="13" t="s">
        <v>16</v>
      </c>
      <c r="B164" s="30">
        <v>691.946</v>
      </c>
      <c r="C164" s="23">
        <v>925.3818</v>
      </c>
      <c r="D164" s="23">
        <v>1421.68129</v>
      </c>
      <c r="E164" s="24">
        <f t="shared" si="0"/>
        <v>1536.318620054987</v>
      </c>
      <c r="F164" s="6"/>
      <c r="G164" s="6"/>
      <c r="H164" s="38"/>
      <c r="K164" s="40"/>
    </row>
    <row r="165" spans="1:11" ht="15.75" hidden="1">
      <c r="A165" s="13" t="s">
        <v>17</v>
      </c>
      <c r="B165" s="30">
        <v>385.0615</v>
      </c>
      <c r="C165" s="23">
        <v>725.423</v>
      </c>
      <c r="D165" s="23">
        <v>1125.644279</v>
      </c>
      <c r="E165" s="24">
        <f t="shared" si="0"/>
        <v>1551.7074575799227</v>
      </c>
      <c r="F165" s="6"/>
      <c r="G165" s="6"/>
      <c r="H165" s="38"/>
      <c r="K165" s="40"/>
    </row>
    <row r="166" spans="1:11" ht="15.75" hidden="1">
      <c r="A166" s="13" t="s">
        <v>18</v>
      </c>
      <c r="B166" s="30">
        <v>263.258</v>
      </c>
      <c r="C166" s="23">
        <v>952.4518</v>
      </c>
      <c r="D166" s="23">
        <v>1490.547055</v>
      </c>
      <c r="E166" s="24">
        <f t="shared" si="0"/>
        <v>1564.9579905250848</v>
      </c>
      <c r="F166" s="6"/>
      <c r="G166" s="6"/>
      <c r="H166" s="38"/>
      <c r="K166" s="40"/>
    </row>
    <row r="167" spans="1:11" ht="15.75" hidden="1">
      <c r="A167" s="13" t="s">
        <v>19</v>
      </c>
      <c r="B167" s="30">
        <v>290.705</v>
      </c>
      <c r="C167" s="23">
        <v>503.573</v>
      </c>
      <c r="D167" s="23">
        <v>781.649731</v>
      </c>
      <c r="E167" s="24">
        <f t="shared" si="0"/>
        <v>1552.207388005314</v>
      </c>
      <c r="F167" s="6"/>
      <c r="G167" s="6"/>
      <c r="H167" s="38"/>
      <c r="K167" s="40"/>
    </row>
    <row r="168" spans="1:11" ht="15.75" hidden="1">
      <c r="A168" s="13" t="s">
        <v>20</v>
      </c>
      <c r="B168" s="30">
        <v>418.984</v>
      </c>
      <c r="C168" s="23">
        <v>422.5676</v>
      </c>
      <c r="D168" s="23">
        <v>642.873004</v>
      </c>
      <c r="E168" s="24">
        <f t="shared" si="0"/>
        <v>1521.3494929568665</v>
      </c>
      <c r="F168" s="6"/>
      <c r="G168" s="6"/>
      <c r="H168" s="38"/>
      <c r="K168" s="40"/>
    </row>
    <row r="169" spans="1:11" ht="15.75" hidden="1">
      <c r="A169" s="13" t="s">
        <v>21</v>
      </c>
      <c r="B169" s="30">
        <v>616.432</v>
      </c>
      <c r="C169" s="23">
        <v>479.0852</v>
      </c>
      <c r="D169" s="23">
        <v>638.804655</v>
      </c>
      <c r="E169" s="24">
        <f t="shared" si="0"/>
        <v>1333.384239379551</v>
      </c>
      <c r="F169" s="6"/>
      <c r="G169" s="6"/>
      <c r="H169" s="38"/>
      <c r="K169" s="40"/>
    </row>
    <row r="170" spans="1:11" ht="15.75" hidden="1">
      <c r="A170" s="13" t="s">
        <v>22</v>
      </c>
      <c r="B170" s="30">
        <v>697.968</v>
      </c>
      <c r="C170" s="23">
        <v>689.8544</v>
      </c>
      <c r="D170" s="23">
        <v>1001.13693</v>
      </c>
      <c r="E170" s="24">
        <f t="shared" si="0"/>
        <v>1451.2293173747967</v>
      </c>
      <c r="F170" s="6"/>
      <c r="G170" s="6"/>
      <c r="H170" s="38"/>
      <c r="K170" s="40"/>
    </row>
    <row r="171" spans="1:11" ht="15.75" hidden="1">
      <c r="A171" s="13"/>
      <c r="B171" s="30"/>
      <c r="C171" s="23"/>
      <c r="D171" s="23"/>
      <c r="E171" s="24" t="e">
        <f t="shared" si="0"/>
        <v>#DIV/0!</v>
      </c>
      <c r="F171" s="6"/>
      <c r="G171" s="6"/>
      <c r="H171" s="38"/>
      <c r="K171" s="40"/>
    </row>
    <row r="172" spans="1:11" ht="15.75" hidden="1">
      <c r="A172" s="10"/>
      <c r="B172" s="28"/>
      <c r="E172" s="24" t="e">
        <f t="shared" si="0"/>
        <v>#DIV/0!</v>
      </c>
      <c r="F172" s="6"/>
      <c r="G172" s="6"/>
      <c r="H172" s="38"/>
      <c r="K172" s="40"/>
    </row>
    <row r="173" spans="1:11" ht="15.75" hidden="1">
      <c r="A173" s="10"/>
      <c r="B173" s="28"/>
      <c r="E173" s="24" t="e">
        <f t="shared" si="0"/>
        <v>#DIV/0!</v>
      </c>
      <c r="F173" s="6"/>
      <c r="G173" s="6"/>
      <c r="H173" s="38"/>
      <c r="K173" s="40"/>
    </row>
    <row r="174" spans="1:11" ht="15.75" hidden="1">
      <c r="A174" s="10"/>
      <c r="B174" s="28"/>
      <c r="C174" s="12"/>
      <c r="D174" s="28"/>
      <c r="E174" s="24" t="e">
        <f t="shared" si="0"/>
        <v>#DIV/0!</v>
      </c>
      <c r="F174" s="6"/>
      <c r="G174" s="6"/>
      <c r="H174" s="38"/>
      <c r="K174" s="40"/>
    </row>
    <row r="175" spans="1:11" ht="15.75" hidden="1">
      <c r="A175" s="13">
        <v>2007</v>
      </c>
      <c r="B175" s="28"/>
      <c r="C175" s="12"/>
      <c r="D175" s="28"/>
      <c r="E175" s="24" t="e">
        <f t="shared" si="0"/>
        <v>#DIV/0!</v>
      </c>
      <c r="F175" s="6"/>
      <c r="G175" s="6"/>
      <c r="H175" s="38"/>
      <c r="K175" s="40"/>
    </row>
    <row r="176" spans="1:11" ht="15.75" hidden="1">
      <c r="A176" s="13" t="s">
        <v>9</v>
      </c>
      <c r="B176" s="31">
        <v>2399.692</v>
      </c>
      <c r="C176" s="24">
        <v>1314.8424</v>
      </c>
      <c r="D176" s="24">
        <v>2045.191176</v>
      </c>
      <c r="E176" s="24">
        <f t="shared" si="0"/>
        <v>1555.4648800495027</v>
      </c>
      <c r="F176" s="6"/>
      <c r="G176" s="6"/>
      <c r="H176" s="38"/>
      <c r="K176" s="40"/>
    </row>
    <row r="177" spans="1:11" ht="15.75" hidden="1">
      <c r="A177" s="13" t="s">
        <v>10</v>
      </c>
      <c r="B177" s="30">
        <v>2052.619</v>
      </c>
      <c r="C177" s="23">
        <v>2586.258</v>
      </c>
      <c r="D177" s="23">
        <v>3468.647309</v>
      </c>
      <c r="E177" s="24">
        <f t="shared" si="0"/>
        <v>1341.183791021623</v>
      </c>
      <c r="F177" s="6"/>
      <c r="G177" s="6"/>
      <c r="H177" s="38"/>
      <c r="K177" s="40"/>
    </row>
    <row r="178" spans="1:11" ht="15.75" hidden="1">
      <c r="A178" s="13" t="s">
        <v>11</v>
      </c>
      <c r="B178" s="30">
        <v>1062.0565</v>
      </c>
      <c r="C178" s="23">
        <v>1607.0352000000003</v>
      </c>
      <c r="D178" s="23">
        <v>2328.945631</v>
      </c>
      <c r="E178" s="24">
        <f t="shared" si="0"/>
        <v>1449.2188042925256</v>
      </c>
      <c r="F178" s="6"/>
      <c r="G178" s="6"/>
      <c r="H178" s="38"/>
      <c r="I178" s="61"/>
      <c r="J178" s="61"/>
      <c r="K178" s="62"/>
    </row>
    <row r="179" spans="1:11" ht="15.75" hidden="1">
      <c r="A179" s="13" t="s">
        <v>12</v>
      </c>
      <c r="B179" s="30">
        <v>1353.43</v>
      </c>
      <c r="C179" s="23">
        <v>1513.0164</v>
      </c>
      <c r="D179" s="23">
        <v>2695.492649</v>
      </c>
      <c r="E179" s="24">
        <f aca="true" t="shared" si="1" ref="E179:E236">D179/C179*1000</f>
        <v>1781.535645614945</v>
      </c>
      <c r="F179" s="6"/>
      <c r="G179" s="6"/>
      <c r="H179" s="38"/>
      <c r="I179" s="61"/>
      <c r="J179" s="61"/>
      <c r="K179" s="62"/>
    </row>
    <row r="180" spans="1:11" ht="15.75" hidden="1">
      <c r="A180" s="13"/>
      <c r="B180" s="49"/>
      <c r="C180" s="73"/>
      <c r="D180" s="73"/>
      <c r="E180" s="24" t="e">
        <f t="shared" si="1"/>
        <v>#DIV/0!</v>
      </c>
      <c r="F180" s="6"/>
      <c r="G180" s="6"/>
      <c r="H180" s="38"/>
      <c r="I180" s="61"/>
      <c r="J180" s="61"/>
      <c r="K180" s="62"/>
    </row>
    <row r="181" spans="1:11" ht="15.75" hidden="1">
      <c r="A181" s="13">
        <v>2005</v>
      </c>
      <c r="B181" s="30"/>
      <c r="C181" s="23"/>
      <c r="D181" s="23"/>
      <c r="E181" s="24" t="e">
        <f t="shared" si="1"/>
        <v>#DIV/0!</v>
      </c>
      <c r="F181" s="6"/>
      <c r="G181" s="6"/>
      <c r="H181" s="38"/>
      <c r="I181" s="61"/>
      <c r="J181" s="61"/>
      <c r="K181" s="62"/>
    </row>
    <row r="182" spans="1:11" ht="15.75" hidden="1">
      <c r="A182" s="13" t="s">
        <v>23</v>
      </c>
      <c r="B182" s="30">
        <v>871.582</v>
      </c>
      <c r="C182" s="23">
        <v>416.6032</v>
      </c>
      <c r="D182" s="23">
        <v>608.54132</v>
      </c>
      <c r="E182" s="24">
        <f t="shared" si="1"/>
        <v>1460.7216651240317</v>
      </c>
      <c r="F182" s="6"/>
      <c r="G182" s="6"/>
      <c r="H182" s="38"/>
      <c r="K182" s="40"/>
    </row>
    <row r="183" spans="1:11" ht="15.75" hidden="1">
      <c r="A183" s="13" t="s">
        <v>24</v>
      </c>
      <c r="B183" s="30">
        <v>799.882</v>
      </c>
      <c r="C183" s="23">
        <v>805.5748</v>
      </c>
      <c r="D183" s="23">
        <v>1107.764095</v>
      </c>
      <c r="E183" s="24">
        <f t="shared" si="1"/>
        <v>1375.122577071676</v>
      </c>
      <c r="F183" s="6"/>
      <c r="G183" s="6"/>
      <c r="H183" s="38"/>
      <c r="K183" s="40"/>
    </row>
    <row r="184" spans="1:11" ht="15.75" hidden="1">
      <c r="A184" s="13" t="s">
        <v>25</v>
      </c>
      <c r="B184" s="30">
        <v>849.588</v>
      </c>
      <c r="C184" s="23">
        <v>585.3878</v>
      </c>
      <c r="D184" s="23">
        <v>800.109713</v>
      </c>
      <c r="E184" s="24">
        <f t="shared" si="1"/>
        <v>1366.802849324841</v>
      </c>
      <c r="F184" s="6"/>
      <c r="G184" s="6"/>
      <c r="H184" s="38"/>
      <c r="K184" s="40"/>
    </row>
    <row r="185" spans="1:11" ht="15.75" hidden="1">
      <c r="A185" s="13" t="s">
        <v>14</v>
      </c>
      <c r="B185" s="30">
        <v>903.26</v>
      </c>
      <c r="C185" s="23">
        <v>762.7766</v>
      </c>
      <c r="D185" s="23">
        <v>1029.986184</v>
      </c>
      <c r="E185" s="24">
        <f t="shared" si="1"/>
        <v>1350.311721675783</v>
      </c>
      <c r="F185" s="6"/>
      <c r="G185" s="6"/>
      <c r="H185" s="38"/>
      <c r="K185" s="40"/>
    </row>
    <row r="186" spans="1:11" ht="15.75" hidden="1">
      <c r="A186" s="13" t="s">
        <v>15</v>
      </c>
      <c r="B186" s="30">
        <v>813.58</v>
      </c>
      <c r="C186" s="23">
        <v>961.477</v>
      </c>
      <c r="D186" s="23">
        <v>1181.840007</v>
      </c>
      <c r="E186" s="24">
        <f t="shared" si="1"/>
        <v>1229.1921772439696</v>
      </c>
      <c r="F186" s="6"/>
      <c r="G186" s="6"/>
      <c r="H186" s="38"/>
      <c r="K186" s="40"/>
    </row>
    <row r="187" spans="1:11" ht="15.75" hidden="1">
      <c r="A187" s="13" t="s">
        <v>16</v>
      </c>
      <c r="B187" s="30">
        <v>767.173</v>
      </c>
      <c r="C187" s="23">
        <v>752.186</v>
      </c>
      <c r="D187" s="23">
        <v>915.45584</v>
      </c>
      <c r="E187" s="24">
        <f t="shared" si="1"/>
        <v>1217.0604611093531</v>
      </c>
      <c r="F187" s="6"/>
      <c r="G187" s="6"/>
      <c r="H187" s="38"/>
      <c r="K187" s="40"/>
    </row>
    <row r="188" spans="1:11" ht="15.75" hidden="1">
      <c r="A188" s="13" t="s">
        <v>17</v>
      </c>
      <c r="B188" s="30">
        <v>541.33</v>
      </c>
      <c r="C188" s="23">
        <v>775.2958</v>
      </c>
      <c r="D188" s="23">
        <v>942.049448</v>
      </c>
      <c r="E188" s="24">
        <f t="shared" si="1"/>
        <v>1215.0839047496454</v>
      </c>
      <c r="F188" s="6"/>
      <c r="G188" s="6"/>
      <c r="H188" s="38"/>
      <c r="K188" s="40"/>
    </row>
    <row r="189" spans="1:11" ht="15.75" hidden="1">
      <c r="A189" s="13" t="s">
        <v>18</v>
      </c>
      <c r="B189" s="30">
        <v>467.965</v>
      </c>
      <c r="C189" s="23">
        <v>883.764</v>
      </c>
      <c r="D189" s="23">
        <v>1052.978206</v>
      </c>
      <c r="E189" s="24">
        <f t="shared" si="1"/>
        <v>1191.4699014669075</v>
      </c>
      <c r="F189" s="6"/>
      <c r="G189" s="6"/>
      <c r="H189" s="38"/>
      <c r="K189" s="40"/>
    </row>
    <row r="190" spans="1:11" ht="15.75" hidden="1">
      <c r="A190" s="13" t="s">
        <v>19</v>
      </c>
      <c r="B190" s="30">
        <v>370.056</v>
      </c>
      <c r="C190" s="23">
        <v>744.1048</v>
      </c>
      <c r="D190" s="23">
        <v>925.753814</v>
      </c>
      <c r="E190" s="24">
        <f t="shared" si="1"/>
        <v>1244.117514092101</v>
      </c>
      <c r="F190" s="6"/>
      <c r="G190" s="6"/>
      <c r="H190" s="38"/>
      <c r="K190" s="40"/>
    </row>
    <row r="191" spans="1:11" ht="15.75" hidden="1">
      <c r="A191" s="13" t="s">
        <v>20</v>
      </c>
      <c r="B191" s="30">
        <v>418.371</v>
      </c>
      <c r="C191" s="23">
        <v>397.5348</v>
      </c>
      <c r="D191" s="23">
        <v>416.78906</v>
      </c>
      <c r="E191" s="24">
        <f t="shared" si="1"/>
        <v>1048.4341496643817</v>
      </c>
      <c r="F191" s="6"/>
      <c r="G191" s="6"/>
      <c r="H191" s="38"/>
      <c r="K191" s="40"/>
    </row>
    <row r="192" spans="1:11" ht="15.75" hidden="1">
      <c r="A192" s="13" t="s">
        <v>21</v>
      </c>
      <c r="B192" s="30">
        <v>461.605</v>
      </c>
      <c r="C192" s="23">
        <v>545.3898</v>
      </c>
      <c r="D192" s="23">
        <v>591.093244</v>
      </c>
      <c r="E192" s="24">
        <f t="shared" si="1"/>
        <v>1083.7995943451822</v>
      </c>
      <c r="F192" s="6"/>
      <c r="G192" s="6"/>
      <c r="H192" s="38"/>
      <c r="K192" s="40"/>
    </row>
    <row r="193" spans="1:11" ht="15.75" hidden="1">
      <c r="A193" s="13" t="s">
        <v>22</v>
      </c>
      <c r="B193" s="30">
        <v>546.95</v>
      </c>
      <c r="C193" s="23">
        <v>464.1388</v>
      </c>
      <c r="D193" s="23">
        <v>524.357529</v>
      </c>
      <c r="E193" s="24">
        <f t="shared" si="1"/>
        <v>1129.7429325020878</v>
      </c>
      <c r="F193" s="6"/>
      <c r="G193" s="6"/>
      <c r="H193" s="38"/>
      <c r="K193" s="40"/>
    </row>
    <row r="194" spans="1:11" ht="15.75" hidden="1">
      <c r="A194" s="13"/>
      <c r="B194" s="30"/>
      <c r="C194" s="23"/>
      <c r="D194" s="23"/>
      <c r="E194" s="24" t="e">
        <f t="shared" si="1"/>
        <v>#DIV/0!</v>
      </c>
      <c r="F194" s="6"/>
      <c r="G194" s="6"/>
      <c r="H194" s="38"/>
      <c r="K194" s="40"/>
    </row>
    <row r="195" spans="1:11" ht="15.75" hidden="1">
      <c r="A195" s="13">
        <v>2008</v>
      </c>
      <c r="B195" s="30"/>
      <c r="C195" s="23"/>
      <c r="D195" s="23"/>
      <c r="E195" s="24" t="e">
        <f t="shared" si="1"/>
        <v>#DIV/0!</v>
      </c>
      <c r="F195" s="6"/>
      <c r="G195" s="6"/>
      <c r="H195" s="38"/>
      <c r="K195" s="40"/>
    </row>
    <row r="196" spans="1:11" ht="15.75" hidden="1">
      <c r="A196" s="13" t="s">
        <v>9</v>
      </c>
      <c r="B196" s="30">
        <v>1820.296</v>
      </c>
      <c r="C196" s="23">
        <v>1047.7812</v>
      </c>
      <c r="D196" s="23">
        <v>2620.603432</v>
      </c>
      <c r="E196" s="24">
        <f t="shared" si="1"/>
        <v>2501.097969690619</v>
      </c>
      <c r="F196" s="6"/>
      <c r="G196" s="6"/>
      <c r="H196" s="38"/>
      <c r="K196" s="40"/>
    </row>
    <row r="197" spans="1:11" ht="15.75" hidden="1">
      <c r="A197" s="13"/>
      <c r="B197" s="30"/>
      <c r="C197" s="23"/>
      <c r="D197" s="23"/>
      <c r="E197" s="24" t="e">
        <f t="shared" si="1"/>
        <v>#DIV/0!</v>
      </c>
      <c r="F197" s="6"/>
      <c r="G197" s="6"/>
      <c r="H197" s="38"/>
      <c r="K197" s="40"/>
    </row>
    <row r="198" spans="1:11" ht="15.75" hidden="1">
      <c r="A198" s="13" t="s">
        <v>10</v>
      </c>
      <c r="B198" s="30">
        <v>2224.5029999999997</v>
      </c>
      <c r="C198" s="23">
        <v>2245.0172</v>
      </c>
      <c r="D198" s="23">
        <v>5549.748366</v>
      </c>
      <c r="E198" s="24">
        <f t="shared" si="1"/>
        <v>2472.0293305547953</v>
      </c>
      <c r="F198" s="6"/>
      <c r="G198" s="6"/>
      <c r="H198" s="38"/>
      <c r="K198" s="40"/>
    </row>
    <row r="199" spans="1:11" ht="15.75" hidden="1">
      <c r="A199" s="13" t="s">
        <v>11</v>
      </c>
      <c r="B199" s="30">
        <v>1094.511</v>
      </c>
      <c r="C199" s="23">
        <v>1899.0902</v>
      </c>
      <c r="D199" s="23">
        <v>5518.211139</v>
      </c>
      <c r="E199" s="24">
        <f t="shared" si="1"/>
        <v>2905.713029849767</v>
      </c>
      <c r="F199" s="6"/>
      <c r="G199" s="6"/>
      <c r="H199" s="38"/>
      <c r="K199" s="40"/>
    </row>
    <row r="200" spans="1:11" ht="15.75" hidden="1">
      <c r="A200" s="13" t="s">
        <v>12</v>
      </c>
      <c r="B200" s="30">
        <v>1577.666</v>
      </c>
      <c r="C200" s="23">
        <v>1270.4197</v>
      </c>
      <c r="D200" s="23">
        <v>2726.333452</v>
      </c>
      <c r="E200" s="24">
        <f t="shared" si="1"/>
        <v>2146.010056361689</v>
      </c>
      <c r="F200" s="6"/>
      <c r="G200" s="6"/>
      <c r="H200" s="38"/>
      <c r="K200" s="40"/>
    </row>
    <row r="201" spans="1:11" ht="15.75" hidden="1">
      <c r="A201" s="13"/>
      <c r="B201" s="30"/>
      <c r="C201" s="23"/>
      <c r="D201" s="23"/>
      <c r="E201" s="24" t="e">
        <f t="shared" si="1"/>
        <v>#DIV/0!</v>
      </c>
      <c r="F201" s="6"/>
      <c r="G201" s="6"/>
      <c r="H201" s="38"/>
      <c r="K201" s="40"/>
    </row>
    <row r="202" spans="1:11" ht="15.75" hidden="1">
      <c r="A202" s="13">
        <v>2009</v>
      </c>
      <c r="B202" s="30"/>
      <c r="C202" s="23"/>
      <c r="D202" s="23"/>
      <c r="E202" s="24" t="e">
        <f t="shared" si="1"/>
        <v>#DIV/0!</v>
      </c>
      <c r="F202" s="6"/>
      <c r="G202" s="6"/>
      <c r="H202" s="38"/>
      <c r="K202" s="40"/>
    </row>
    <row r="203" spans="1:11" ht="15.75" hidden="1">
      <c r="A203" s="13" t="s">
        <v>9</v>
      </c>
      <c r="B203" s="30">
        <v>1998.324</v>
      </c>
      <c r="C203" s="23">
        <v>1587.2429000000002</v>
      </c>
      <c r="D203" s="23">
        <v>3966.5615900000003</v>
      </c>
      <c r="E203" s="24">
        <f t="shared" si="1"/>
        <v>2499.026198195626</v>
      </c>
      <c r="F203" s="6"/>
      <c r="G203" s="6"/>
      <c r="H203" s="38"/>
      <c r="K203" s="40"/>
    </row>
    <row r="204" spans="1:11" ht="15.75" hidden="1">
      <c r="A204" s="13" t="s">
        <v>10</v>
      </c>
      <c r="B204" s="30">
        <v>2151.337</v>
      </c>
      <c r="C204" s="23">
        <v>1825.2584</v>
      </c>
      <c r="D204" s="23">
        <v>5193.9407599999995</v>
      </c>
      <c r="E204" s="24">
        <f t="shared" si="1"/>
        <v>2845.5920323390924</v>
      </c>
      <c r="F204" s="6"/>
      <c r="G204" s="6"/>
      <c r="H204" s="38"/>
      <c r="K204" s="40"/>
    </row>
    <row r="205" spans="1:11" ht="15.75" hidden="1">
      <c r="A205" s="13" t="s">
        <v>11</v>
      </c>
      <c r="B205" s="30">
        <v>1034.537</v>
      </c>
      <c r="C205" s="23">
        <v>1967.1724000000002</v>
      </c>
      <c r="D205" s="23">
        <v>6496.048463</v>
      </c>
      <c r="E205" s="24">
        <f t="shared" si="1"/>
        <v>3302.22631376894</v>
      </c>
      <c r="F205" s="6"/>
      <c r="G205" s="6"/>
      <c r="H205" s="38"/>
      <c r="K205" s="40"/>
    </row>
    <row r="206" spans="1:11" ht="15.75" hidden="1">
      <c r="A206" s="13" t="s">
        <v>12</v>
      </c>
      <c r="B206" s="30">
        <f>B275+B276+B277</f>
        <v>1465.618</v>
      </c>
      <c r="C206" s="23">
        <f>C275+C276+C277</f>
        <v>1125.9748</v>
      </c>
      <c r="D206" s="30">
        <f>D275+D276+D277</f>
        <v>3753.452579</v>
      </c>
      <c r="E206" s="24">
        <f t="shared" si="1"/>
        <v>3333.513839741351</v>
      </c>
      <c r="F206" s="6"/>
      <c r="G206" s="6"/>
      <c r="H206" s="38"/>
      <c r="K206" s="40"/>
    </row>
    <row r="207" spans="1:11" ht="15.75" hidden="1">
      <c r="A207" s="13"/>
      <c r="B207" s="30"/>
      <c r="C207" s="23"/>
      <c r="D207" s="23"/>
      <c r="E207" s="24" t="e">
        <f t="shared" si="1"/>
        <v>#DIV/0!</v>
      </c>
      <c r="F207" s="6"/>
      <c r="G207" s="6"/>
      <c r="H207" s="38"/>
      <c r="K207" s="40"/>
    </row>
    <row r="208" spans="1:11" ht="15.75" hidden="1">
      <c r="A208" s="13"/>
      <c r="B208" s="30"/>
      <c r="C208" s="23"/>
      <c r="D208" s="23"/>
      <c r="E208" s="24" t="e">
        <f t="shared" si="1"/>
        <v>#DIV/0!</v>
      </c>
      <c r="F208" s="6"/>
      <c r="G208" s="6"/>
      <c r="H208" s="38"/>
      <c r="K208" s="40"/>
    </row>
    <row r="209" spans="1:11" ht="15.75" hidden="1">
      <c r="A209" s="13">
        <v>2006</v>
      </c>
      <c r="B209" s="30"/>
      <c r="C209" s="23"/>
      <c r="D209" s="23"/>
      <c r="E209" s="24" t="e">
        <f t="shared" si="1"/>
        <v>#DIV/0!</v>
      </c>
      <c r="F209" s="6"/>
      <c r="G209" s="6"/>
      <c r="H209" s="38"/>
      <c r="K209" s="40"/>
    </row>
    <row r="210" spans="1:11" ht="15.75" hidden="1">
      <c r="A210" s="13" t="s">
        <v>23</v>
      </c>
      <c r="B210" s="30">
        <v>597.491</v>
      </c>
      <c r="C210" s="23">
        <v>613.3936</v>
      </c>
      <c r="D210" s="23">
        <v>848.796258</v>
      </c>
      <c r="E210" s="24">
        <f t="shared" si="1"/>
        <v>1383.770971852331</v>
      </c>
      <c r="F210" s="6"/>
      <c r="G210" s="58"/>
      <c r="H210" s="38"/>
      <c r="K210" s="40"/>
    </row>
    <row r="211" spans="1:11" ht="15.75" hidden="1">
      <c r="A211" s="13" t="s">
        <v>24</v>
      </c>
      <c r="B211" s="30">
        <v>689.055</v>
      </c>
      <c r="C211" s="23">
        <v>427.8694</v>
      </c>
      <c r="D211" s="23">
        <v>754.847451</v>
      </c>
      <c r="E211" s="24">
        <f t="shared" si="1"/>
        <v>1764.2005971915728</v>
      </c>
      <c r="F211" s="6"/>
      <c r="G211" s="6"/>
      <c r="H211" s="38"/>
      <c r="K211" s="40"/>
    </row>
    <row r="212" spans="1:11" ht="15.75" hidden="1">
      <c r="A212" s="13" t="s">
        <v>25</v>
      </c>
      <c r="B212" s="30">
        <v>713.7915</v>
      </c>
      <c r="C212" s="23">
        <v>550.3234</v>
      </c>
      <c r="D212" s="23">
        <v>878.363756</v>
      </c>
      <c r="E212" s="24">
        <f t="shared" si="1"/>
        <v>1596.0865120400115</v>
      </c>
      <c r="F212" s="6"/>
      <c r="G212" s="6"/>
      <c r="H212" s="38"/>
      <c r="K212" s="40"/>
    </row>
    <row r="213" spans="1:11" ht="15.75" hidden="1">
      <c r="A213" s="13" t="s">
        <v>14</v>
      </c>
      <c r="B213" s="30">
        <v>646.2335</v>
      </c>
      <c r="C213" s="23">
        <v>563.4926</v>
      </c>
      <c r="D213" s="23">
        <v>963.298355</v>
      </c>
      <c r="E213" s="24">
        <f t="shared" si="1"/>
        <v>1709.5137629136566</v>
      </c>
      <c r="F213" s="6"/>
      <c r="G213" s="6"/>
      <c r="H213" s="38"/>
      <c r="K213" s="40"/>
    </row>
    <row r="214" spans="1:11" ht="15.75" hidden="1">
      <c r="A214" s="13" t="s">
        <v>15</v>
      </c>
      <c r="B214" s="30">
        <v>690.3175</v>
      </c>
      <c r="C214" s="23">
        <v>897.8586</v>
      </c>
      <c r="D214" s="23">
        <v>1683.244004</v>
      </c>
      <c r="E214" s="24">
        <f t="shared" si="1"/>
        <v>1874.7317272452476</v>
      </c>
      <c r="F214" s="6"/>
      <c r="G214" s="6"/>
      <c r="H214" s="38"/>
      <c r="K214" s="40"/>
    </row>
    <row r="215" spans="1:11" ht="15.75" hidden="1">
      <c r="A215" s="13" t="s">
        <v>16</v>
      </c>
      <c r="B215" s="30">
        <v>672.9495</v>
      </c>
      <c r="C215" s="23">
        <v>452.78</v>
      </c>
      <c r="D215" s="23">
        <v>865.469893</v>
      </c>
      <c r="E215" s="24">
        <f t="shared" si="1"/>
        <v>1911.4578669552543</v>
      </c>
      <c r="F215" s="6"/>
      <c r="G215" s="6"/>
      <c r="H215" s="38"/>
      <c r="K215" s="40"/>
    </row>
    <row r="216" spans="1:11" ht="15.75" hidden="1">
      <c r="A216" s="13" t="s">
        <v>17</v>
      </c>
      <c r="B216" s="30">
        <v>446.6875</v>
      </c>
      <c r="C216" s="23">
        <v>784.9862</v>
      </c>
      <c r="D216" s="23">
        <v>1456.531289</v>
      </c>
      <c r="E216" s="24">
        <f t="shared" si="1"/>
        <v>1855.486490080972</v>
      </c>
      <c r="F216" s="6"/>
      <c r="G216" s="6"/>
      <c r="H216" s="38"/>
      <c r="K216" s="40"/>
    </row>
    <row r="217" spans="1:11" ht="15.75" hidden="1">
      <c r="A217" s="13" t="s">
        <v>18</v>
      </c>
      <c r="B217" s="30">
        <v>389.572</v>
      </c>
      <c r="C217" s="23">
        <v>634.4944</v>
      </c>
      <c r="D217" s="23">
        <v>1091.88209</v>
      </c>
      <c r="E217" s="24">
        <f t="shared" si="1"/>
        <v>1720.8695458935492</v>
      </c>
      <c r="F217" s="6"/>
      <c r="G217" s="6"/>
      <c r="H217" s="38"/>
      <c r="K217" s="40"/>
    </row>
    <row r="218" spans="1:15" ht="15.75" hidden="1">
      <c r="A218" s="13" t="s">
        <v>19</v>
      </c>
      <c r="B218" s="30">
        <v>264.017</v>
      </c>
      <c r="C218" s="23">
        <v>349.535</v>
      </c>
      <c r="D218" s="23">
        <v>586.633207</v>
      </c>
      <c r="E218" s="24">
        <f t="shared" si="1"/>
        <v>1678.324651322471</v>
      </c>
      <c r="F218" s="6"/>
      <c r="O218" s="11"/>
    </row>
    <row r="219" spans="1:15" ht="15.75" hidden="1">
      <c r="A219" s="13" t="s">
        <v>20</v>
      </c>
      <c r="B219" s="30">
        <v>285.221</v>
      </c>
      <c r="C219" s="23">
        <v>324.4882</v>
      </c>
      <c r="D219" s="23">
        <v>483.987117</v>
      </c>
      <c r="E219" s="24">
        <f t="shared" si="1"/>
        <v>1491.5399604669753</v>
      </c>
      <c r="F219" s="6"/>
      <c r="O219" s="11"/>
    </row>
    <row r="220" spans="1:15" ht="15.75" hidden="1">
      <c r="A220" s="13" t="s">
        <v>21</v>
      </c>
      <c r="B220" s="30">
        <v>370.9275</v>
      </c>
      <c r="C220" s="23">
        <v>298.0372</v>
      </c>
      <c r="D220" s="23">
        <v>449.586714</v>
      </c>
      <c r="E220" s="24">
        <f t="shared" si="1"/>
        <v>1508.4919399323308</v>
      </c>
      <c r="F220" s="6"/>
      <c r="O220" s="11"/>
    </row>
    <row r="221" spans="1:15" ht="15.75" hidden="1">
      <c r="A221" s="13" t="s">
        <v>22</v>
      </c>
      <c r="B221" s="30">
        <v>594.444</v>
      </c>
      <c r="C221" s="23">
        <v>349.2062</v>
      </c>
      <c r="D221" s="23">
        <v>539.159384</v>
      </c>
      <c r="E221" s="24">
        <f t="shared" si="1"/>
        <v>1543.957077508933</v>
      </c>
      <c r="F221" s="6"/>
      <c r="O221" s="11"/>
    </row>
    <row r="222" spans="1:15" ht="15.75" hidden="1">
      <c r="A222" s="13"/>
      <c r="B222" s="49"/>
      <c r="C222" s="73"/>
      <c r="D222" s="49"/>
      <c r="E222" s="24" t="e">
        <f t="shared" si="1"/>
        <v>#DIV/0!</v>
      </c>
      <c r="F222" s="6"/>
      <c r="O222" s="11"/>
    </row>
    <row r="223" spans="1:15" ht="15.75" hidden="1">
      <c r="A223" s="13">
        <v>2007</v>
      </c>
      <c r="B223" s="30"/>
      <c r="C223" s="23"/>
      <c r="D223" s="23"/>
      <c r="E223" s="24" t="e">
        <f t="shared" si="1"/>
        <v>#DIV/0!</v>
      </c>
      <c r="F223" s="6"/>
      <c r="O223" s="11"/>
    </row>
    <row r="224" spans="1:6" ht="15.75" hidden="1">
      <c r="A224" s="13" t="s">
        <v>23</v>
      </c>
      <c r="B224" s="70">
        <v>716.844</v>
      </c>
      <c r="C224" s="69">
        <v>458.1544</v>
      </c>
      <c r="D224" s="69">
        <v>709.620272</v>
      </c>
      <c r="E224" s="24">
        <f t="shared" si="1"/>
        <v>1548.8670893480453</v>
      </c>
      <c r="F224" s="6"/>
    </row>
    <row r="225" spans="1:6" ht="15.75" hidden="1">
      <c r="A225" s="13" t="s">
        <v>24</v>
      </c>
      <c r="B225" s="70">
        <v>817.766</v>
      </c>
      <c r="C225" s="69">
        <v>370.726</v>
      </c>
      <c r="D225" s="69">
        <v>602.273781</v>
      </c>
      <c r="E225" s="24">
        <f t="shared" si="1"/>
        <v>1624.5792876679811</v>
      </c>
      <c r="F225" s="6"/>
    </row>
    <row r="226" spans="1:6" ht="15.75" hidden="1">
      <c r="A226" s="13" t="s">
        <v>25</v>
      </c>
      <c r="B226" s="70">
        <v>865.082</v>
      </c>
      <c r="C226" s="69">
        <v>485.962</v>
      </c>
      <c r="D226" s="69">
        <v>733.297123</v>
      </c>
      <c r="E226" s="24">
        <f t="shared" si="1"/>
        <v>1508.9598013836473</v>
      </c>
      <c r="F226" s="6"/>
    </row>
    <row r="227" spans="1:6" ht="15.75" hidden="1">
      <c r="A227" s="13" t="s">
        <v>14</v>
      </c>
      <c r="B227" s="70">
        <v>813.294</v>
      </c>
      <c r="C227" s="69">
        <v>486.7628</v>
      </c>
      <c r="D227" s="69">
        <v>701.726308</v>
      </c>
      <c r="E227" s="24">
        <f t="shared" si="1"/>
        <v>1441.618603558037</v>
      </c>
      <c r="F227" s="6"/>
    </row>
    <row r="228" spans="1:6" ht="15.75" hidden="1">
      <c r="A228" s="13" t="s">
        <v>15</v>
      </c>
      <c r="B228" s="30">
        <v>754.412</v>
      </c>
      <c r="C228" s="69">
        <v>1077.6964</v>
      </c>
      <c r="D228" s="69">
        <v>1392.754944</v>
      </c>
      <c r="E228" s="24">
        <f t="shared" si="1"/>
        <v>1292.3444339240623</v>
      </c>
      <c r="F228" s="6"/>
    </row>
    <row r="229" spans="1:6" ht="15.75" hidden="1">
      <c r="A229" s="13" t="s">
        <v>16</v>
      </c>
      <c r="B229" s="70">
        <v>484.913</v>
      </c>
      <c r="C229" s="69">
        <v>1021.7988</v>
      </c>
      <c r="D229" s="69">
        <v>1374.166057</v>
      </c>
      <c r="E229" s="24">
        <f t="shared" si="1"/>
        <v>1344.8499420825312</v>
      </c>
      <c r="F229" s="6"/>
    </row>
    <row r="230" spans="1:6" ht="15.75" hidden="1">
      <c r="A230" s="13" t="s">
        <v>17</v>
      </c>
      <c r="B230" s="70">
        <v>361.9105</v>
      </c>
      <c r="C230" s="69">
        <v>832.143</v>
      </c>
      <c r="D230" s="69">
        <v>1187.986471</v>
      </c>
      <c r="E230" s="24">
        <f t="shared" si="1"/>
        <v>1427.6229818672991</v>
      </c>
      <c r="F230" s="6"/>
    </row>
    <row r="231" spans="1:6" ht="15.75" hidden="1">
      <c r="A231" s="13" t="s">
        <v>18</v>
      </c>
      <c r="B231" s="70">
        <v>338.9385</v>
      </c>
      <c r="C231" s="69">
        <v>491.0612</v>
      </c>
      <c r="D231" s="69">
        <v>720.332356</v>
      </c>
      <c r="E231" s="24">
        <f t="shared" si="1"/>
        <v>1466.8891698224174</v>
      </c>
      <c r="F231" s="6"/>
    </row>
    <row r="232" spans="1:6" ht="15.75" hidden="1">
      <c r="A232" s="13" t="s">
        <v>19</v>
      </c>
      <c r="B232" s="70">
        <v>361.2075</v>
      </c>
      <c r="C232" s="69">
        <v>283.831</v>
      </c>
      <c r="D232" s="69">
        <v>420.626804</v>
      </c>
      <c r="E232" s="24">
        <f t="shared" si="1"/>
        <v>1481.9621676279194</v>
      </c>
      <c r="F232" s="6"/>
    </row>
    <row r="233" spans="1:6" ht="15.75" hidden="1">
      <c r="A233" s="13" t="s">
        <v>20</v>
      </c>
      <c r="B233" s="70">
        <v>460.082</v>
      </c>
      <c r="C233" s="69">
        <v>422.7922</v>
      </c>
      <c r="D233" s="69">
        <v>692.432867</v>
      </c>
      <c r="E233" s="24">
        <f t="shared" si="1"/>
        <v>1637.7616876564896</v>
      </c>
      <c r="F233" s="6"/>
    </row>
    <row r="234" spans="1:6" ht="15.75" hidden="1">
      <c r="A234" s="13" t="s">
        <v>21</v>
      </c>
      <c r="B234" s="70">
        <v>422.432</v>
      </c>
      <c r="C234" s="69">
        <v>559.1388</v>
      </c>
      <c r="D234" s="69">
        <v>1013.330956</v>
      </c>
      <c r="E234" s="24">
        <f t="shared" si="1"/>
        <v>1812.3066329862997</v>
      </c>
      <c r="F234" s="6"/>
    </row>
    <row r="235" spans="1:6" ht="15.75" hidden="1">
      <c r="A235" s="13" t="s">
        <v>22</v>
      </c>
      <c r="B235" s="70">
        <v>470.916</v>
      </c>
      <c r="C235" s="69">
        <v>531.0854</v>
      </c>
      <c r="D235" s="69">
        <v>989.728826</v>
      </c>
      <c r="E235" s="24">
        <f t="shared" si="1"/>
        <v>1863.5963745190509</v>
      </c>
      <c r="F235" s="6"/>
    </row>
    <row r="236" spans="1:6" ht="15.75">
      <c r="A236" s="13">
        <v>2013</v>
      </c>
      <c r="B236" s="70">
        <f>B284+B298+B299+B300</f>
        <v>9073.553</v>
      </c>
      <c r="C236" s="70">
        <f>C284+C298+C299+C300</f>
        <v>9191.194500000001</v>
      </c>
      <c r="D236" s="70">
        <f>D284+D298+D299+D300</f>
        <v>33864.233177</v>
      </c>
      <c r="E236" s="24">
        <f t="shared" si="1"/>
        <v>3684.4213422966945</v>
      </c>
      <c r="F236" s="6"/>
    </row>
    <row r="237" spans="1:6" ht="15.75" hidden="1">
      <c r="A237" s="13">
        <v>2010</v>
      </c>
      <c r="B237" s="70"/>
      <c r="C237" s="69"/>
      <c r="D237" s="69" t="s">
        <v>0</v>
      </c>
      <c r="E237" s="24"/>
      <c r="F237" s="6"/>
    </row>
    <row r="238" spans="1:6" ht="15.75" hidden="1">
      <c r="A238" s="13" t="s">
        <v>9</v>
      </c>
      <c r="B238" s="70">
        <f>B286+B287+B288</f>
        <v>2502.6130000000003</v>
      </c>
      <c r="C238" s="69">
        <f>C286+C287+C288</f>
        <v>1877.3415</v>
      </c>
      <c r="D238" s="70">
        <f>D286+D287+D288</f>
        <v>6469.9535510000005</v>
      </c>
      <c r="E238" s="24">
        <f>D238/C238*1000</f>
        <v>3446.3381068388467</v>
      </c>
      <c r="F238" s="6"/>
    </row>
    <row r="239" spans="1:6" ht="15.75" hidden="1">
      <c r="A239" s="13" t="s">
        <v>10</v>
      </c>
      <c r="B239" s="70">
        <f>B289+B290+B291</f>
        <v>2657.304</v>
      </c>
      <c r="C239" s="69">
        <f>C289+C290+C291</f>
        <v>2264.5612</v>
      </c>
      <c r="D239" s="70">
        <f>D289+D290+D291</f>
        <v>6389.339447</v>
      </c>
      <c r="E239" s="24">
        <f>D239/C239*1000</f>
        <v>2821.4470189633207</v>
      </c>
      <c r="F239" s="6"/>
    </row>
    <row r="240" spans="1:6" ht="15.75" hidden="1">
      <c r="A240" s="13" t="s">
        <v>11</v>
      </c>
      <c r="B240" s="70">
        <f>B292+B293+B294</f>
        <v>1188.164</v>
      </c>
      <c r="C240" s="69">
        <f>C292+C293+C294</f>
        <v>2273.7304</v>
      </c>
      <c r="D240" s="70">
        <f>D292+D293+D294</f>
        <v>6699.205034999999</v>
      </c>
      <c r="E240" s="24">
        <f>D240/C240*1000</f>
        <v>2946.3497673250968</v>
      </c>
      <c r="F240" s="6"/>
    </row>
    <row r="241" spans="1:6" ht="15.75" hidden="1">
      <c r="A241" s="13" t="s">
        <v>12</v>
      </c>
      <c r="B241" s="70">
        <f>B295+B296+B297</f>
        <v>1631.3046</v>
      </c>
      <c r="C241" s="69">
        <f>C295+C296+C297</f>
        <v>1025.2824</v>
      </c>
      <c r="D241" s="70">
        <f>D295+D296+D297</f>
        <v>3307.755731</v>
      </c>
      <c r="E241" s="24">
        <f>D241/C241*1000</f>
        <v>3226.1899072879824</v>
      </c>
      <c r="F241" s="6"/>
    </row>
    <row r="242" spans="1:6" ht="15.75">
      <c r="A242" s="13">
        <v>2014</v>
      </c>
      <c r="B242" s="70">
        <f>B316+B317+B318+B319</f>
        <v>10532.7755</v>
      </c>
      <c r="C242" s="70">
        <f>C316+C317+C318+C319</f>
        <v>10322.1568</v>
      </c>
      <c r="D242" s="70">
        <f>D316+D317+D318+D319</f>
        <v>34639.477272</v>
      </c>
      <c r="E242" s="24">
        <f>AVERAGE(E362:E364)</f>
        <v>3390.3333333333335</v>
      </c>
      <c r="F242" s="6"/>
    </row>
    <row r="243" spans="1:6" ht="15.75" hidden="1">
      <c r="A243" s="13">
        <v>2008</v>
      </c>
      <c r="B243" s="70"/>
      <c r="C243" s="79"/>
      <c r="D243" s="70"/>
      <c r="E243" s="24"/>
      <c r="F243" s="6"/>
    </row>
    <row r="244" spans="1:6" ht="15.75" hidden="1">
      <c r="A244" s="13" t="s">
        <v>23</v>
      </c>
      <c r="B244" s="74">
        <v>612.212</v>
      </c>
      <c r="C244" s="79">
        <v>285.5496</v>
      </c>
      <c r="D244" s="70">
        <v>619.978086</v>
      </c>
      <c r="E244" s="24"/>
      <c r="F244" s="6"/>
    </row>
    <row r="245" spans="1:6" ht="15.75" hidden="1">
      <c r="A245" s="13" t="s">
        <v>24</v>
      </c>
      <c r="B245" s="74">
        <v>624.124</v>
      </c>
      <c r="C245" s="79">
        <v>313.796</v>
      </c>
      <c r="D245" s="70">
        <v>834.567274</v>
      </c>
      <c r="E245" s="24"/>
      <c r="F245" s="6"/>
    </row>
    <row r="246" spans="1:6" ht="15.75" hidden="1">
      <c r="A246" s="13" t="s">
        <v>25</v>
      </c>
      <c r="B246" s="74">
        <v>583.96</v>
      </c>
      <c r="C246" s="79">
        <v>448.4356</v>
      </c>
      <c r="D246" s="70">
        <v>1166.058072</v>
      </c>
      <c r="E246" s="24"/>
      <c r="F246" s="6"/>
    </row>
    <row r="247" spans="1:6" ht="15.75" hidden="1">
      <c r="A247" s="13" t="s">
        <v>14</v>
      </c>
      <c r="B247" s="74">
        <v>854.175</v>
      </c>
      <c r="C247" s="79">
        <v>798.1332</v>
      </c>
      <c r="D247" s="70">
        <v>1995.022973</v>
      </c>
      <c r="E247" s="24"/>
      <c r="F247" s="6"/>
    </row>
    <row r="248" spans="1:6" ht="15.75" hidden="1">
      <c r="A248" s="13" t="s">
        <v>15</v>
      </c>
      <c r="B248" s="74">
        <v>797.915</v>
      </c>
      <c r="C248" s="79">
        <v>902.6522</v>
      </c>
      <c r="D248" s="70">
        <v>2184.767634</v>
      </c>
      <c r="E248" s="24"/>
      <c r="F248" s="6"/>
    </row>
    <row r="249" spans="1:6" ht="15.75" hidden="1">
      <c r="A249" s="13" t="s">
        <v>16</v>
      </c>
      <c r="B249" s="74">
        <v>572.413</v>
      </c>
      <c r="C249" s="79">
        <v>544.2318</v>
      </c>
      <c r="D249" s="70">
        <v>1369.957759</v>
      </c>
      <c r="E249" s="24"/>
      <c r="F249" s="6"/>
    </row>
    <row r="250" spans="1:6" ht="15.75" hidden="1">
      <c r="A250" s="13" t="s">
        <v>17</v>
      </c>
      <c r="B250" s="74">
        <v>404.992</v>
      </c>
      <c r="C250" s="79">
        <v>855.5028</v>
      </c>
      <c r="D250" s="70">
        <v>2412.405669</v>
      </c>
      <c r="E250" s="24"/>
      <c r="F250" s="6"/>
    </row>
    <row r="251" spans="1:6" ht="15.75" hidden="1">
      <c r="A251" s="13" t="s">
        <v>18</v>
      </c>
      <c r="B251" s="74">
        <v>363.724</v>
      </c>
      <c r="C251" s="79">
        <v>440.227</v>
      </c>
      <c r="D251" s="70">
        <v>1303.68372</v>
      </c>
      <c r="E251" s="24"/>
      <c r="F251" s="6"/>
    </row>
    <row r="252" spans="1:6" ht="15.75" hidden="1">
      <c r="A252" s="13" t="s">
        <v>19</v>
      </c>
      <c r="B252" s="74">
        <v>323.795</v>
      </c>
      <c r="C252" s="79">
        <v>603.3604</v>
      </c>
      <c r="D252" s="70">
        <v>1802.12175</v>
      </c>
      <c r="E252" s="24"/>
      <c r="F252" s="6"/>
    </row>
    <row r="253" spans="1:6" ht="15.75" hidden="1">
      <c r="A253" s="13" t="s">
        <v>20</v>
      </c>
      <c r="B253" s="74">
        <v>455.671</v>
      </c>
      <c r="C253" s="79">
        <v>320.7149</v>
      </c>
      <c r="D253" s="70">
        <v>778.785059</v>
      </c>
      <c r="E253" s="24"/>
      <c r="F253" s="6"/>
    </row>
    <row r="254" spans="1:6" ht="15.75" hidden="1">
      <c r="A254" s="13" t="s">
        <v>21</v>
      </c>
      <c r="B254" s="74">
        <v>519.968</v>
      </c>
      <c r="C254" s="79">
        <v>411.4544</v>
      </c>
      <c r="D254" s="70">
        <v>862.508228</v>
      </c>
      <c r="E254" s="24"/>
      <c r="F254" s="6"/>
    </row>
    <row r="255" spans="1:6" ht="15.75" hidden="1">
      <c r="A255" s="13" t="s">
        <v>22</v>
      </c>
      <c r="B255" s="74">
        <v>602.027</v>
      </c>
      <c r="C255" s="79">
        <v>538.2504</v>
      </c>
      <c r="D255" s="70">
        <v>1085.040165</v>
      </c>
      <c r="E255" s="24"/>
      <c r="F255" s="6"/>
    </row>
    <row r="256" spans="1:6" ht="15.75" hidden="1">
      <c r="A256" s="13">
        <v>2011</v>
      </c>
      <c r="B256" s="74"/>
      <c r="C256" s="79"/>
      <c r="D256" s="70"/>
      <c r="E256" s="24"/>
      <c r="F256" s="6"/>
    </row>
    <row r="257" spans="1:6" ht="15.75" hidden="1">
      <c r="A257" s="13" t="s">
        <v>9</v>
      </c>
      <c r="B257" s="74">
        <f>SUM(B303:B305)</f>
        <v>2493.518</v>
      </c>
      <c r="C257" s="81">
        <f>SUM(C303:C305)</f>
        <v>1975.9826000000003</v>
      </c>
      <c r="D257" s="74">
        <f>SUM(D303:D305)</f>
        <v>7245.810686000001</v>
      </c>
      <c r="E257" s="24">
        <f>D257/C257*1000</f>
        <v>3666.9405317637916</v>
      </c>
      <c r="F257" s="6"/>
    </row>
    <row r="258" spans="1:6" ht="15.75" hidden="1">
      <c r="A258" s="13" t="s">
        <v>10</v>
      </c>
      <c r="B258" s="74">
        <f>SUM(B306:B308)</f>
        <v>2805.037</v>
      </c>
      <c r="C258" s="75">
        <f>SUM(C306:C308)</f>
        <v>2724.662</v>
      </c>
      <c r="D258" s="74">
        <f>SUM(D306:D308)</f>
        <v>8872.224831</v>
      </c>
      <c r="E258" s="24">
        <f>D258/C258*1000</f>
        <v>3256.266219810017</v>
      </c>
      <c r="F258" s="6"/>
    </row>
    <row r="259" spans="1:6" ht="15.75" hidden="1">
      <c r="A259" s="13" t="s">
        <v>11</v>
      </c>
      <c r="B259" s="74">
        <f>B309+B310+B311</f>
        <v>1537.165</v>
      </c>
      <c r="C259" s="74">
        <f>C309+C310+C311</f>
        <v>2141.0874</v>
      </c>
      <c r="D259" s="74">
        <f>D309+D310+D311</f>
        <v>7420.6974709999995</v>
      </c>
      <c r="E259" s="24">
        <f>D259/C259*1000</f>
        <v>3465.854533075109</v>
      </c>
      <c r="F259" s="6"/>
    </row>
    <row r="260" spans="1:6" ht="15.75" hidden="1">
      <c r="A260" s="13" t="s">
        <v>12</v>
      </c>
      <c r="B260" s="74">
        <f>B312+B313+B314</f>
        <v>1985.492</v>
      </c>
      <c r="C260" s="74">
        <f>C312+C313+C314</f>
        <v>1514.0238</v>
      </c>
      <c r="D260" s="74">
        <f>D312+D313+D314</f>
        <v>5121.976919</v>
      </c>
      <c r="E260" s="24">
        <f>D260/C260*1000</f>
        <v>3383.0227232887623</v>
      </c>
      <c r="F260" s="6"/>
    </row>
    <row r="261" spans="1:6" ht="15.75">
      <c r="A261" s="13"/>
      <c r="B261" s="74"/>
      <c r="C261" s="81"/>
      <c r="D261" s="74"/>
      <c r="E261" s="24"/>
      <c r="F261" s="6"/>
    </row>
    <row r="262" spans="1:6" ht="15.75">
      <c r="A262" s="13">
        <v>2012</v>
      </c>
      <c r="B262" s="74"/>
      <c r="C262" s="81"/>
      <c r="D262" s="74"/>
      <c r="E262" s="24"/>
      <c r="F262" s="6"/>
    </row>
    <row r="263" spans="1:6" ht="15.75">
      <c r="A263" s="13" t="s">
        <v>9</v>
      </c>
      <c r="B263" s="31">
        <f>B322+B323+B324</f>
        <v>2563.402</v>
      </c>
      <c r="C263" s="31">
        <f>C322+C323+C324</f>
        <v>2637.0456000000004</v>
      </c>
      <c r="D263" s="31">
        <f>D322+D323+D324</f>
        <v>10034.384947</v>
      </c>
      <c r="E263" s="24">
        <f>D263/C263*1000</f>
        <v>3805.1617108934324</v>
      </c>
      <c r="F263" s="84"/>
    </row>
    <row r="264" spans="1:7" ht="15.75" hidden="1">
      <c r="A264" s="13">
        <v>2009</v>
      </c>
      <c r="B264" s="74"/>
      <c r="C264" s="69"/>
      <c r="D264" s="79"/>
      <c r="E264" s="24" t="e">
        <f aca="true" t="shared" si="2" ref="E264:E280">D264/C264*1000</f>
        <v>#DIV/0!</v>
      </c>
      <c r="F264" s="84"/>
      <c r="G264" s="11"/>
    </row>
    <row r="265" spans="1:7" ht="15.75" hidden="1">
      <c r="A265" s="13" t="s">
        <v>23</v>
      </c>
      <c r="B265" s="74">
        <v>667</v>
      </c>
      <c r="C265" s="69">
        <v>359.2091</v>
      </c>
      <c r="D265" s="69">
        <v>819.938641</v>
      </c>
      <c r="E265" s="24">
        <f t="shared" si="2"/>
        <v>2282.622130118641</v>
      </c>
      <c r="F265" s="84"/>
      <c r="G265" s="77"/>
    </row>
    <row r="266" spans="1:7" ht="15.75" hidden="1">
      <c r="A266" s="13" t="s">
        <v>24</v>
      </c>
      <c r="B266" s="74">
        <v>654</v>
      </c>
      <c r="C266" s="69">
        <v>466.5488</v>
      </c>
      <c r="D266" s="69">
        <v>1184.775102</v>
      </c>
      <c r="E266" s="24">
        <f t="shared" si="2"/>
        <v>2539.4451812972193</v>
      </c>
      <c r="F266" s="84"/>
      <c r="G266" s="77"/>
    </row>
    <row r="267" spans="1:7" ht="15.75" hidden="1">
      <c r="A267" s="13" t="s">
        <v>25</v>
      </c>
      <c r="B267" s="74">
        <v>739.134</v>
      </c>
      <c r="C267" s="69">
        <v>761.485</v>
      </c>
      <c r="D267" s="69">
        <v>1961.847847</v>
      </c>
      <c r="E267" s="24">
        <f t="shared" si="2"/>
        <v>2576.344704097914</v>
      </c>
      <c r="F267" s="84"/>
      <c r="G267" s="77"/>
    </row>
    <row r="268" spans="1:7" ht="15.75" hidden="1">
      <c r="A268" s="13" t="s">
        <v>14</v>
      </c>
      <c r="B268" s="74">
        <v>740.494</v>
      </c>
      <c r="C268" s="69">
        <v>382.4233</v>
      </c>
      <c r="D268" s="69">
        <v>1019.213585</v>
      </c>
      <c r="E268" s="24">
        <f t="shared" si="2"/>
        <v>2665.145102298945</v>
      </c>
      <c r="F268" s="84"/>
      <c r="G268" s="77"/>
    </row>
    <row r="269" spans="1:7" ht="15.75" hidden="1">
      <c r="A269" s="13" t="s">
        <v>15</v>
      </c>
      <c r="B269" s="74">
        <v>729.759</v>
      </c>
      <c r="C269" s="69">
        <v>781.1077</v>
      </c>
      <c r="D269" s="69">
        <v>2215.425576</v>
      </c>
      <c r="E269" s="24">
        <f t="shared" si="2"/>
        <v>2836.2613452664723</v>
      </c>
      <c r="F269" s="84"/>
      <c r="G269" s="77"/>
    </row>
    <row r="270" spans="1:7" ht="15.75" hidden="1">
      <c r="A270" s="13" t="s">
        <v>16</v>
      </c>
      <c r="B270" s="74">
        <v>682.084</v>
      </c>
      <c r="C270" s="69">
        <v>661.7274</v>
      </c>
      <c r="D270" s="69">
        <v>1959.301599</v>
      </c>
      <c r="E270" s="24">
        <f t="shared" si="2"/>
        <v>2960.8893314679126</v>
      </c>
      <c r="F270" s="84"/>
      <c r="G270" s="77"/>
    </row>
    <row r="271" spans="1:7" ht="15.75" hidden="1">
      <c r="A271" s="13" t="s">
        <v>17</v>
      </c>
      <c r="B271" s="74">
        <v>398.756</v>
      </c>
      <c r="C271" s="69">
        <v>670.6648</v>
      </c>
      <c r="D271" s="69">
        <v>2150.815502</v>
      </c>
      <c r="E271" s="24">
        <f t="shared" si="2"/>
        <v>3206.990290827847</v>
      </c>
      <c r="F271" s="84"/>
      <c r="G271" s="77"/>
    </row>
    <row r="272" spans="1:7" ht="15.75" hidden="1">
      <c r="A272" s="13" t="s">
        <v>18</v>
      </c>
      <c r="B272" s="74">
        <v>373.645</v>
      </c>
      <c r="C272" s="69">
        <v>694.88</v>
      </c>
      <c r="D272" s="69">
        <v>2269.884673</v>
      </c>
      <c r="E272" s="24">
        <f t="shared" si="2"/>
        <v>3266.5851269283903</v>
      </c>
      <c r="F272" s="84"/>
      <c r="G272" s="77"/>
    </row>
    <row r="273" spans="1:7" ht="15.75" hidden="1">
      <c r="A273" s="13" t="s">
        <v>19</v>
      </c>
      <c r="B273" s="74">
        <v>281</v>
      </c>
      <c r="C273" s="69">
        <v>601.6276</v>
      </c>
      <c r="D273" s="69">
        <v>2075.348288</v>
      </c>
      <c r="E273" s="24">
        <f t="shared" si="2"/>
        <v>3449.5563168976955</v>
      </c>
      <c r="F273" s="84"/>
      <c r="G273" s="77"/>
    </row>
    <row r="274" spans="1:7" ht="15.75" hidden="1">
      <c r="A274" s="13"/>
      <c r="B274" s="74"/>
      <c r="C274" s="69"/>
      <c r="D274" s="69"/>
      <c r="E274" s="24" t="e">
        <f t="shared" si="2"/>
        <v>#DIV/0!</v>
      </c>
      <c r="F274" s="84"/>
      <c r="G274" s="11"/>
    </row>
    <row r="275" spans="1:7" ht="15.75" hidden="1">
      <c r="A275" s="13" t="s">
        <v>20</v>
      </c>
      <c r="B275" s="74">
        <v>326</v>
      </c>
      <c r="C275" s="69">
        <v>424.0974</v>
      </c>
      <c r="D275" s="69">
        <v>1334.920871</v>
      </c>
      <c r="E275" s="24">
        <f t="shared" si="2"/>
        <v>3147.6752062144215</v>
      </c>
      <c r="F275" s="84"/>
      <c r="G275" s="77"/>
    </row>
    <row r="276" spans="1:7" ht="15.75" hidden="1">
      <c r="A276" s="13" t="s">
        <v>21</v>
      </c>
      <c r="B276" s="74">
        <v>504.466</v>
      </c>
      <c r="C276" s="69">
        <v>296.9873</v>
      </c>
      <c r="D276" s="69">
        <v>956.838881</v>
      </c>
      <c r="E276" s="24">
        <f t="shared" si="2"/>
        <v>3221.817501960522</v>
      </c>
      <c r="F276" s="84"/>
      <c r="G276" s="77"/>
    </row>
    <row r="277" spans="1:7" ht="15.75" hidden="1">
      <c r="A277" s="13" t="s">
        <v>22</v>
      </c>
      <c r="B277" s="74">
        <v>635.152</v>
      </c>
      <c r="C277" s="69">
        <v>404.8901</v>
      </c>
      <c r="D277" s="69">
        <v>1461.692827</v>
      </c>
      <c r="E277" s="24">
        <f t="shared" si="2"/>
        <v>3610.0977203443604</v>
      </c>
      <c r="F277" s="84"/>
      <c r="G277" s="77"/>
    </row>
    <row r="278" spans="1:7" ht="15.75" hidden="1">
      <c r="A278" s="13"/>
      <c r="B278" s="82"/>
      <c r="C278" s="69"/>
      <c r="D278" s="69"/>
      <c r="E278" s="24" t="e">
        <f t="shared" si="2"/>
        <v>#DIV/0!</v>
      </c>
      <c r="F278" s="84"/>
      <c r="G278" s="11"/>
    </row>
    <row r="279" spans="1:7" ht="15.75">
      <c r="A279" s="13" t="s">
        <v>10</v>
      </c>
      <c r="B279" s="82">
        <f>B325+B326+B327</f>
        <v>2677.288</v>
      </c>
      <c r="C279" s="82">
        <f>C325+C326+C327</f>
        <v>2532.1693</v>
      </c>
      <c r="D279" s="82">
        <f>D325+D326+D327</f>
        <v>10520.289990000001</v>
      </c>
      <c r="E279" s="24">
        <f t="shared" si="2"/>
        <v>4154.655058016856</v>
      </c>
      <c r="F279" s="84"/>
      <c r="G279" s="11"/>
    </row>
    <row r="280" spans="1:7" ht="15.75">
      <c r="A280" s="13" t="s">
        <v>11</v>
      </c>
      <c r="B280" s="82">
        <f>B328+B329+B330</f>
        <v>1573.5169999999998</v>
      </c>
      <c r="C280" s="82">
        <f>C328+C329+C330</f>
        <v>2116.5436</v>
      </c>
      <c r="D280" s="82">
        <f>D328+D329+D330</f>
        <v>10040.703596000001</v>
      </c>
      <c r="E280" s="24">
        <f t="shared" si="2"/>
        <v>4743.91531362737</v>
      </c>
      <c r="F280" s="84"/>
      <c r="G280" s="11"/>
    </row>
    <row r="281" spans="1:7" ht="15.75">
      <c r="A281" s="13" t="s">
        <v>12</v>
      </c>
      <c r="B281" s="82">
        <f>B331+B332+B333</f>
        <v>2326.245</v>
      </c>
      <c r="C281" s="82">
        <f>C331+C332+C333</f>
        <v>1886.3413999999998</v>
      </c>
      <c r="D281" s="82">
        <f>D331+D332+D333</f>
        <v>8578.223868000001</v>
      </c>
      <c r="E281" s="24">
        <f>D281/C281*1000</f>
        <v>4547.545777238416</v>
      </c>
      <c r="F281" s="84"/>
      <c r="G281" s="11"/>
    </row>
    <row r="282" spans="1:7" ht="15.75">
      <c r="A282" s="13"/>
      <c r="B282" s="82"/>
      <c r="C282" s="88"/>
      <c r="D282" s="88"/>
      <c r="E282" s="24"/>
      <c r="F282" s="84"/>
      <c r="G282" s="11"/>
    </row>
    <row r="283" spans="1:7" ht="15.75">
      <c r="A283" s="13">
        <v>2013</v>
      </c>
      <c r="B283" s="82"/>
      <c r="C283" s="88"/>
      <c r="D283" s="88"/>
      <c r="E283" s="24"/>
      <c r="F283" s="84"/>
      <c r="G283" s="11"/>
    </row>
    <row r="284" spans="1:7" ht="15.75">
      <c r="A284" s="13" t="s">
        <v>9</v>
      </c>
      <c r="B284" s="82">
        <f>B339+B340+B341</f>
        <v>2979.237</v>
      </c>
      <c r="C284" s="82">
        <f>C339+C340+C341</f>
        <v>2091.2437</v>
      </c>
      <c r="D284" s="82">
        <f>D339+D340+D341</f>
        <v>9786.080776</v>
      </c>
      <c r="E284" s="24">
        <f>D284/C284*1000</f>
        <v>4679.550631043145</v>
      </c>
      <c r="F284" s="6"/>
      <c r="G284" s="11"/>
    </row>
    <row r="285" spans="1:7" ht="15.75" hidden="1">
      <c r="A285" s="13">
        <v>2010</v>
      </c>
      <c r="B285" s="74"/>
      <c r="C285" s="75"/>
      <c r="D285" s="75"/>
      <c r="E285" s="24" t="e">
        <f aca="true" t="shared" si="3" ref="E285:E300">D285/C285*1000</f>
        <v>#DIV/0!</v>
      </c>
      <c r="F285" s="6"/>
      <c r="G285" s="11"/>
    </row>
    <row r="286" spans="1:7" ht="15.75" hidden="1">
      <c r="A286" s="13" t="s">
        <v>23</v>
      </c>
      <c r="B286" s="74">
        <v>681.853</v>
      </c>
      <c r="C286" s="69">
        <v>358.8337</v>
      </c>
      <c r="D286" s="69">
        <v>1211.812095</v>
      </c>
      <c r="E286" s="24">
        <f t="shared" si="3"/>
        <v>3377.085527362675</v>
      </c>
      <c r="F286" s="6"/>
      <c r="G286" s="11"/>
    </row>
    <row r="287" spans="1:7" ht="15.75" hidden="1">
      <c r="A287" s="13" t="s">
        <v>24</v>
      </c>
      <c r="B287" s="74">
        <v>860.502</v>
      </c>
      <c r="C287" s="69">
        <v>666.98</v>
      </c>
      <c r="D287" s="69">
        <v>2366.770549</v>
      </c>
      <c r="E287" s="24">
        <f t="shared" si="3"/>
        <v>3548.4880341239614</v>
      </c>
      <c r="F287" s="6"/>
      <c r="G287" s="11"/>
    </row>
    <row r="288" spans="1:7" ht="15.75" hidden="1">
      <c r="A288" s="13" t="s">
        <v>25</v>
      </c>
      <c r="B288" s="74">
        <v>960.258</v>
      </c>
      <c r="C288" s="69">
        <v>851.5278</v>
      </c>
      <c r="D288" s="69">
        <v>2891.370907</v>
      </c>
      <c r="E288" s="24">
        <f t="shared" si="3"/>
        <v>3395.50970267794</v>
      </c>
      <c r="F288" s="6"/>
      <c r="G288" s="11"/>
    </row>
    <row r="289" spans="1:7" ht="15.75" hidden="1">
      <c r="A289" s="13" t="s">
        <v>14</v>
      </c>
      <c r="B289" s="74">
        <v>945.467</v>
      </c>
      <c r="C289" s="69">
        <v>466.2262</v>
      </c>
      <c r="D289" s="69">
        <v>1487.419837</v>
      </c>
      <c r="E289" s="24">
        <f t="shared" si="3"/>
        <v>3190.339446817875</v>
      </c>
      <c r="F289" s="6"/>
      <c r="G289" s="11"/>
    </row>
    <row r="290" spans="1:7" ht="15.75" hidden="1">
      <c r="A290" s="13" t="s">
        <v>15</v>
      </c>
      <c r="B290" s="74">
        <v>906.966</v>
      </c>
      <c r="C290" s="69">
        <v>850.6729</v>
      </c>
      <c r="D290" s="69">
        <v>2424.526494</v>
      </c>
      <c r="E290" s="24">
        <f t="shared" si="3"/>
        <v>2850.127815285993</v>
      </c>
      <c r="F290" s="6"/>
      <c r="G290" s="11"/>
    </row>
    <row r="291" spans="1:7" ht="15.75" hidden="1">
      <c r="A291" s="13" t="s">
        <v>16</v>
      </c>
      <c r="B291" s="74">
        <v>804.871</v>
      </c>
      <c r="C291" s="69">
        <v>947.6621</v>
      </c>
      <c r="D291" s="69">
        <v>2477.393116</v>
      </c>
      <c r="E291" s="24">
        <f t="shared" si="3"/>
        <v>2614.215674553198</v>
      </c>
      <c r="F291" s="6"/>
      <c r="G291" s="11"/>
    </row>
    <row r="292" spans="1:7" ht="15.75" hidden="1">
      <c r="A292" s="13" t="s">
        <v>17</v>
      </c>
      <c r="B292" s="74">
        <v>490.185</v>
      </c>
      <c r="C292" s="69">
        <v>919.1583</v>
      </c>
      <c r="D292" s="69">
        <v>2453.20165</v>
      </c>
      <c r="E292" s="24">
        <f t="shared" si="3"/>
        <v>2668.965345795169</v>
      </c>
      <c r="F292" s="6"/>
      <c r="G292" s="11"/>
    </row>
    <row r="293" spans="1:7" ht="15.75" hidden="1">
      <c r="A293" s="13" t="s">
        <v>18</v>
      </c>
      <c r="B293" s="74">
        <v>414.7355</v>
      </c>
      <c r="C293" s="69">
        <v>785.2812</v>
      </c>
      <c r="D293" s="69">
        <v>2413.001495</v>
      </c>
      <c r="E293" s="24">
        <f t="shared" si="3"/>
        <v>3072.7865317544847</v>
      </c>
      <c r="F293" s="6"/>
      <c r="G293" s="11"/>
    </row>
    <row r="294" spans="1:7" ht="15.75" hidden="1">
      <c r="A294" s="13" t="s">
        <v>19</v>
      </c>
      <c r="B294" s="74">
        <v>283.2435</v>
      </c>
      <c r="C294" s="69">
        <v>569.2909</v>
      </c>
      <c r="D294" s="69">
        <v>1833.00189</v>
      </c>
      <c r="E294" s="24">
        <f t="shared" si="3"/>
        <v>3219.798331573542</v>
      </c>
      <c r="F294" s="6"/>
      <c r="G294" s="11"/>
    </row>
    <row r="295" spans="1:7" ht="15.75" hidden="1">
      <c r="A295" s="13" t="s">
        <v>20</v>
      </c>
      <c r="B295" s="74">
        <v>303.6515</v>
      </c>
      <c r="C295" s="69">
        <v>385.6585</v>
      </c>
      <c r="D295" s="69">
        <v>1221.642975</v>
      </c>
      <c r="E295" s="24">
        <f t="shared" si="3"/>
        <v>3167.680668259613</v>
      </c>
      <c r="F295" s="6"/>
      <c r="G295" s="11"/>
    </row>
    <row r="296" spans="1:7" ht="15.75" hidden="1">
      <c r="A296" s="13" t="s">
        <v>21</v>
      </c>
      <c r="B296" s="74">
        <v>634.8595</v>
      </c>
      <c r="C296" s="69">
        <v>315.116</v>
      </c>
      <c r="D296" s="69">
        <v>961.330951</v>
      </c>
      <c r="E296" s="24">
        <f t="shared" si="3"/>
        <v>3050.720848830272</v>
      </c>
      <c r="F296" s="6"/>
      <c r="G296" s="11"/>
    </row>
    <row r="297" spans="1:7" ht="15.75" hidden="1">
      <c r="A297" s="13" t="s">
        <v>22</v>
      </c>
      <c r="B297" s="74">
        <v>692.7936</v>
      </c>
      <c r="C297" s="69">
        <v>324.5079</v>
      </c>
      <c r="D297" s="69">
        <v>1124.781805</v>
      </c>
      <c r="E297" s="24">
        <f t="shared" si="3"/>
        <v>3466.1153241569777</v>
      </c>
      <c r="F297" s="6"/>
      <c r="G297" s="11"/>
    </row>
    <row r="298" spans="1:7" ht="15.75">
      <c r="A298" s="13" t="s">
        <v>10</v>
      </c>
      <c r="B298" s="74">
        <f>B342+B343+B344</f>
        <v>2789.557</v>
      </c>
      <c r="C298" s="74">
        <f>C342+C343+C344</f>
        <v>2774.9206</v>
      </c>
      <c r="D298" s="74">
        <f>D342+D343+D344</f>
        <v>9815.332865</v>
      </c>
      <c r="E298" s="24">
        <f t="shared" si="3"/>
        <v>3537.1580956226285</v>
      </c>
      <c r="F298" s="6"/>
      <c r="G298" s="11"/>
    </row>
    <row r="299" spans="1:7" ht="15.75">
      <c r="A299" s="13" t="s">
        <v>11</v>
      </c>
      <c r="B299" s="70">
        <f>SUM(B345:B347)</f>
        <v>1118.498</v>
      </c>
      <c r="C299" s="70">
        <f>SUM(C345:C347)</f>
        <v>2841.4435000000003</v>
      </c>
      <c r="D299" s="70">
        <f>SUM(D345:D347)</f>
        <v>9346.163946</v>
      </c>
      <c r="E299" s="24">
        <f t="shared" si="3"/>
        <v>3289.2309651766786</v>
      </c>
      <c r="F299" s="6"/>
      <c r="G299" s="11"/>
    </row>
    <row r="300" spans="1:7" ht="15.75">
      <c r="A300" s="13" t="s">
        <v>12</v>
      </c>
      <c r="B300" s="70">
        <f>B348+B349+B350</f>
        <v>2186.261</v>
      </c>
      <c r="C300" s="69">
        <f>C348+C349+C350</f>
        <v>1483.5867</v>
      </c>
      <c r="D300" s="69">
        <f>D348+D349+D350</f>
        <v>4916.65559</v>
      </c>
      <c r="E300" s="24">
        <f t="shared" si="3"/>
        <v>3314.0332074964003</v>
      </c>
      <c r="F300" s="6"/>
      <c r="G300" s="11"/>
    </row>
    <row r="301" spans="1:7" ht="15.75">
      <c r="A301" s="13"/>
      <c r="B301" s="74"/>
      <c r="C301" s="74"/>
      <c r="D301" s="74"/>
      <c r="E301" s="31"/>
      <c r="F301" s="6"/>
      <c r="G301" s="11"/>
    </row>
    <row r="302" spans="1:7" ht="15.75" hidden="1">
      <c r="A302" s="13">
        <v>2011</v>
      </c>
      <c r="B302" s="74"/>
      <c r="C302" s="75"/>
      <c r="D302" s="75"/>
      <c r="E302" s="31"/>
      <c r="F302" s="6"/>
      <c r="G302" s="11"/>
    </row>
    <row r="303" spans="1:7" ht="15.75" hidden="1">
      <c r="A303" s="13" t="s">
        <v>23</v>
      </c>
      <c r="B303" s="74">
        <v>685.509</v>
      </c>
      <c r="C303" s="69">
        <v>615.8139</v>
      </c>
      <c r="D303" s="69">
        <v>2403.08419</v>
      </c>
      <c r="E303" s="31">
        <v>3902</v>
      </c>
      <c r="F303" s="6"/>
      <c r="G303" s="11"/>
    </row>
    <row r="304" spans="1:7" ht="15.75" hidden="1">
      <c r="A304" s="13" t="s">
        <v>24</v>
      </c>
      <c r="B304" s="74">
        <v>871.582</v>
      </c>
      <c r="C304" s="69">
        <v>611.0243</v>
      </c>
      <c r="D304" s="69">
        <v>2199.475895</v>
      </c>
      <c r="E304" s="31">
        <v>3600</v>
      </c>
      <c r="F304" s="6"/>
      <c r="G304" s="11"/>
    </row>
    <row r="305" spans="1:7" ht="15.75" hidden="1">
      <c r="A305" s="13" t="s">
        <v>25</v>
      </c>
      <c r="B305" s="74">
        <v>936.427</v>
      </c>
      <c r="C305" s="69">
        <v>749.1444</v>
      </c>
      <c r="D305" s="69">
        <v>2643.250601</v>
      </c>
      <c r="E305" s="31">
        <v>3528</v>
      </c>
      <c r="F305" s="6"/>
      <c r="G305" s="11"/>
    </row>
    <row r="306" spans="1:7" ht="15.75" hidden="1">
      <c r="A306" s="13" t="s">
        <v>14</v>
      </c>
      <c r="B306" s="74">
        <v>1066.531</v>
      </c>
      <c r="C306" s="69">
        <v>574.2205</v>
      </c>
      <c r="D306" s="69">
        <v>1811.935691</v>
      </c>
      <c r="E306" s="31">
        <v>3155</v>
      </c>
      <c r="F306" s="6"/>
      <c r="G306" s="11"/>
    </row>
    <row r="307" spans="1:11" ht="15.75" hidden="1">
      <c r="A307" s="13" t="s">
        <v>15</v>
      </c>
      <c r="B307" s="74">
        <v>932.233</v>
      </c>
      <c r="C307" s="69">
        <v>1210.1778</v>
      </c>
      <c r="D307" s="69">
        <v>3793.170355</v>
      </c>
      <c r="E307" s="31">
        <v>3134</v>
      </c>
      <c r="F307" s="6"/>
      <c r="G307" s="11"/>
      <c r="K307" s="80"/>
    </row>
    <row r="308" spans="1:7" ht="15.75" hidden="1">
      <c r="A308" s="13" t="s">
        <v>16</v>
      </c>
      <c r="B308" s="74">
        <v>806.273</v>
      </c>
      <c r="C308" s="69">
        <v>940.2637</v>
      </c>
      <c r="D308" s="69">
        <v>3267.118785</v>
      </c>
      <c r="E308" s="31">
        <v>3475</v>
      </c>
      <c r="F308" s="6"/>
      <c r="G308" s="11"/>
    </row>
    <row r="309" spans="1:7" ht="15.75" hidden="1">
      <c r="A309" s="13" t="s">
        <v>17</v>
      </c>
      <c r="B309" s="74">
        <v>587.817</v>
      </c>
      <c r="C309" s="69">
        <v>800.4971</v>
      </c>
      <c r="D309" s="69">
        <v>2924.468422</v>
      </c>
      <c r="E309" s="31">
        <v>3653</v>
      </c>
      <c r="F309" s="6"/>
      <c r="G309" s="11"/>
    </row>
    <row r="310" spans="1:7" ht="15.75" hidden="1">
      <c r="A310" s="13" t="s">
        <v>18</v>
      </c>
      <c r="B310" s="74">
        <v>549.212</v>
      </c>
      <c r="C310" s="69">
        <v>742.734</v>
      </c>
      <c r="D310" s="69">
        <v>2797.643686</v>
      </c>
      <c r="E310" s="31">
        <v>3493</v>
      </c>
      <c r="F310" s="6"/>
      <c r="G310" s="11"/>
    </row>
    <row r="311" spans="1:7" ht="15.75" hidden="1">
      <c r="A311" s="13" t="s">
        <v>19</v>
      </c>
      <c r="B311" s="74">
        <v>400.136</v>
      </c>
      <c r="C311" s="69">
        <v>597.8563</v>
      </c>
      <c r="D311" s="69">
        <v>1698.585363</v>
      </c>
      <c r="E311" s="31">
        <v>2841</v>
      </c>
      <c r="F311" s="6"/>
      <c r="G311" s="11"/>
    </row>
    <row r="312" spans="1:7" ht="15.75" hidden="1">
      <c r="A312" s="13" t="s">
        <v>20</v>
      </c>
      <c r="B312" s="74">
        <v>525.11</v>
      </c>
      <c r="C312" s="74">
        <v>507.6332</v>
      </c>
      <c r="D312" s="69">
        <v>1641.685769</v>
      </c>
      <c r="E312" s="31">
        <v>3234</v>
      </c>
      <c r="F312" s="6"/>
      <c r="G312" s="11"/>
    </row>
    <row r="313" spans="1:7" ht="15.75" hidden="1">
      <c r="A313" s="13" t="s">
        <v>32</v>
      </c>
      <c r="B313" s="74">
        <v>653.083</v>
      </c>
      <c r="C313" s="75">
        <v>581.7601</v>
      </c>
      <c r="D313" s="69">
        <v>1945.76832</v>
      </c>
      <c r="E313" s="83">
        <v>3345</v>
      </c>
      <c r="F313" s="6"/>
      <c r="G313" s="11"/>
    </row>
    <row r="314" spans="1:7" ht="15.75" hidden="1">
      <c r="A314" s="13" t="s">
        <v>22</v>
      </c>
      <c r="B314" s="74">
        <v>807.299</v>
      </c>
      <c r="C314" s="75">
        <v>424.6305</v>
      </c>
      <c r="D314" s="69">
        <v>1534.52283</v>
      </c>
      <c r="E314" s="83">
        <v>3614</v>
      </c>
      <c r="F314" s="6"/>
      <c r="G314" s="11"/>
    </row>
    <row r="315" spans="1:7" ht="15.75">
      <c r="A315" s="13">
        <v>2014</v>
      </c>
      <c r="B315" s="74"/>
      <c r="C315" s="75"/>
      <c r="D315" s="69"/>
      <c r="E315" s="83"/>
      <c r="F315" s="6"/>
      <c r="G315" s="11"/>
    </row>
    <row r="316" spans="1:7" ht="15.75">
      <c r="A316" s="13" t="s">
        <v>9</v>
      </c>
      <c r="B316" s="74">
        <f>B353+B354+B355</f>
        <v>3138.8500000000004</v>
      </c>
      <c r="C316" s="74">
        <f>C353+C354+C355</f>
        <v>2446.7873</v>
      </c>
      <c r="D316" s="74">
        <f>D353+D354+D355</f>
        <v>8799.020641</v>
      </c>
      <c r="E316" s="83">
        <f>AVERAGE(E353:E355)</f>
        <v>3629</v>
      </c>
      <c r="F316" s="6"/>
      <c r="G316" s="11"/>
    </row>
    <row r="317" spans="1:7" ht="15.75">
      <c r="A317" s="13" t="s">
        <v>10</v>
      </c>
      <c r="B317" s="74">
        <f>B356+B357+B358</f>
        <v>3112.882</v>
      </c>
      <c r="C317" s="74">
        <f>C356+C357+C358</f>
        <v>3056.9161999999997</v>
      </c>
      <c r="D317" s="74">
        <f>D356+D357+D358</f>
        <v>9332.750371000002</v>
      </c>
      <c r="E317" s="83">
        <f>AVERAGE(E356:E358)</f>
        <v>3068.3333333333335</v>
      </c>
      <c r="F317" s="6"/>
      <c r="G317" s="11"/>
    </row>
    <row r="318" spans="1:7" ht="15.75">
      <c r="A318" s="13" t="s">
        <v>11</v>
      </c>
      <c r="B318" s="74">
        <f>B359+B360+B361</f>
        <v>1428.2935</v>
      </c>
      <c r="C318" s="74">
        <f>C359+C360+C361</f>
        <v>2637.9874</v>
      </c>
      <c r="D318" s="74">
        <f>D359+D360+D361</f>
        <v>8992.995191</v>
      </c>
      <c r="E318" s="83">
        <f>AVERAGE(E359:E361)</f>
        <v>3423.6666666666665</v>
      </c>
      <c r="F318" s="6"/>
      <c r="G318" s="11"/>
    </row>
    <row r="319" spans="1:7" ht="15.75">
      <c r="A319" s="72" t="s">
        <v>12</v>
      </c>
      <c r="B319" s="75">
        <f>B362+B363+B364</f>
        <v>2852.75</v>
      </c>
      <c r="C319" s="74">
        <f>C362+C363+C364</f>
        <v>2180.4659</v>
      </c>
      <c r="D319" s="74">
        <f>D362+D363+D364</f>
        <v>7514.711068999999</v>
      </c>
      <c r="E319" s="83">
        <f>AVERAGE(E360:E362)</f>
        <v>3404.3333333333335</v>
      </c>
      <c r="F319" s="6"/>
      <c r="G319" s="11"/>
    </row>
    <row r="320" spans="1:7" ht="15.75">
      <c r="A320" s="72"/>
      <c r="B320" s="75"/>
      <c r="C320" s="74"/>
      <c r="D320" s="69"/>
      <c r="E320" s="83"/>
      <c r="F320" s="6"/>
      <c r="G320" s="11"/>
    </row>
    <row r="321" spans="1:7" ht="15.75" hidden="1">
      <c r="A321" s="72">
        <v>2012</v>
      </c>
      <c r="B321" s="75"/>
      <c r="C321" s="75"/>
      <c r="D321" s="69"/>
      <c r="E321" s="83"/>
      <c r="F321" s="6"/>
      <c r="G321" s="11"/>
    </row>
    <row r="322" spans="1:7" ht="15.75" hidden="1">
      <c r="A322" s="72" t="s">
        <v>23</v>
      </c>
      <c r="B322" s="69">
        <v>920.431</v>
      </c>
      <c r="C322" s="75">
        <v>949.734</v>
      </c>
      <c r="D322" s="69">
        <v>3509.192611</v>
      </c>
      <c r="E322" s="83">
        <v>3695</v>
      </c>
      <c r="F322" s="6"/>
      <c r="G322" s="11"/>
    </row>
    <row r="323" spans="1:7" ht="15.75" hidden="1">
      <c r="A323" s="72" t="s">
        <v>24</v>
      </c>
      <c r="B323" s="75">
        <v>837.473</v>
      </c>
      <c r="C323" s="75">
        <v>789.1429</v>
      </c>
      <c r="D323" s="69">
        <v>2942.255321</v>
      </c>
      <c r="E323" s="83">
        <v>3858</v>
      </c>
      <c r="F323" s="6"/>
      <c r="G323" s="11"/>
    </row>
    <row r="324" spans="1:7" ht="15.75" hidden="1">
      <c r="A324" s="72" t="s">
        <v>25</v>
      </c>
      <c r="B324" s="24">
        <v>805.498</v>
      </c>
      <c r="C324" s="75">
        <v>898.1687</v>
      </c>
      <c r="D324" s="69">
        <v>3582.937015</v>
      </c>
      <c r="E324" s="83">
        <v>3989</v>
      </c>
      <c r="F324" s="6"/>
      <c r="G324" s="11"/>
    </row>
    <row r="325" spans="1:7" ht="15.75" hidden="1">
      <c r="A325" s="72" t="s">
        <v>14</v>
      </c>
      <c r="B325" s="24">
        <v>1022.495</v>
      </c>
      <c r="C325" s="75">
        <v>877.2511</v>
      </c>
      <c r="D325" s="69">
        <v>3240.938852</v>
      </c>
      <c r="E325" s="83">
        <v>3868</v>
      </c>
      <c r="F325" s="6"/>
      <c r="G325" s="11"/>
    </row>
    <row r="326" spans="1:7" ht="15.75" hidden="1">
      <c r="A326" s="72" t="s">
        <v>15</v>
      </c>
      <c r="B326" s="24">
        <v>851.32</v>
      </c>
      <c r="C326" s="75">
        <v>769.4412</v>
      </c>
      <c r="D326" s="69">
        <v>3415.96639</v>
      </c>
      <c r="E326" s="83">
        <v>3987</v>
      </c>
      <c r="F326" s="6"/>
      <c r="G326" s="11"/>
    </row>
    <row r="327" spans="1:7" ht="15.75" hidden="1">
      <c r="A327" s="72" t="s">
        <v>16</v>
      </c>
      <c r="B327" s="24">
        <v>803.473</v>
      </c>
      <c r="C327" s="75">
        <v>885.477</v>
      </c>
      <c r="D327" s="69">
        <v>3863.384748</v>
      </c>
      <c r="E327" s="83">
        <v>4363</v>
      </c>
      <c r="F327" s="6"/>
      <c r="G327" s="11"/>
    </row>
    <row r="328" spans="1:7" ht="15.75" hidden="1">
      <c r="A328" s="72" t="s">
        <v>17</v>
      </c>
      <c r="B328" s="24">
        <v>598.326</v>
      </c>
      <c r="C328" s="75">
        <v>819.5313</v>
      </c>
      <c r="D328" s="69">
        <v>3793.74786</v>
      </c>
      <c r="E328" s="83">
        <v>4629</v>
      </c>
      <c r="F328" s="6"/>
      <c r="G328" s="11"/>
    </row>
    <row r="329" spans="1:7" ht="15.75" hidden="1">
      <c r="A329" s="72" t="s">
        <v>18</v>
      </c>
      <c r="B329" s="24">
        <v>530.91</v>
      </c>
      <c r="C329" s="75">
        <v>666.2867</v>
      </c>
      <c r="D329" s="69">
        <v>3185.601453</v>
      </c>
      <c r="E329" s="83">
        <v>4781</v>
      </c>
      <c r="F329" s="6"/>
      <c r="G329" s="11"/>
    </row>
    <row r="330" spans="1:7" ht="15.75" hidden="1">
      <c r="A330" s="72" t="s">
        <v>19</v>
      </c>
      <c r="B330" s="24">
        <v>444.281</v>
      </c>
      <c r="C330" s="75">
        <v>630.7256</v>
      </c>
      <c r="D330" s="69">
        <v>3061.354283</v>
      </c>
      <c r="E330" s="83">
        <v>4854</v>
      </c>
      <c r="F330" s="6"/>
      <c r="G330" s="11"/>
    </row>
    <row r="331" spans="1:7" ht="15.75" hidden="1">
      <c r="A331" s="72" t="s">
        <v>20</v>
      </c>
      <c r="B331" s="24">
        <v>752.598</v>
      </c>
      <c r="C331" s="75">
        <v>714.4368</v>
      </c>
      <c r="D331" s="69">
        <v>3313.369618</v>
      </c>
      <c r="E331" s="83">
        <v>4638</v>
      </c>
      <c r="F331" s="6"/>
      <c r="G331" s="11"/>
    </row>
    <row r="332" spans="1:7" ht="15.75" hidden="1">
      <c r="A332" s="72" t="s">
        <v>32</v>
      </c>
      <c r="B332" s="24">
        <v>773.608</v>
      </c>
      <c r="C332" s="75">
        <v>628.7084</v>
      </c>
      <c r="D332" s="69">
        <v>2808.937679</v>
      </c>
      <c r="E332" s="83">
        <v>4468</v>
      </c>
      <c r="F332" s="6"/>
      <c r="G332" s="11"/>
    </row>
    <row r="333" spans="1:7" ht="15.75" hidden="1">
      <c r="A333" s="72" t="s">
        <v>22</v>
      </c>
      <c r="B333" s="24">
        <v>800.039</v>
      </c>
      <c r="C333" s="75">
        <v>543.1962</v>
      </c>
      <c r="D333" s="69">
        <v>2455.916571</v>
      </c>
      <c r="E333" s="83">
        <v>4518</v>
      </c>
      <c r="F333" s="6"/>
      <c r="G333" s="11"/>
    </row>
    <row r="334" spans="1:7" ht="15.75">
      <c r="A334" s="72">
        <v>2015</v>
      </c>
      <c r="B334" s="24"/>
      <c r="C334" s="75"/>
      <c r="D334" s="69"/>
      <c r="E334" s="83"/>
      <c r="F334" s="6"/>
      <c r="G334" s="11"/>
    </row>
    <row r="335" spans="1:7" ht="15.75">
      <c r="A335" s="72" t="s">
        <v>9</v>
      </c>
      <c r="B335" s="24">
        <f>B367+B371+B372</f>
        <v>3224.813</v>
      </c>
      <c r="C335" s="24">
        <f>C367+C371+C372</f>
        <v>3277.927</v>
      </c>
      <c r="D335" s="24">
        <f>D367+D371+D372</f>
        <v>13067.813818</v>
      </c>
      <c r="E335" s="83">
        <f>AVERAGE(E367:E372)</f>
        <v>3925</v>
      </c>
      <c r="F335" s="6"/>
      <c r="G335" s="11"/>
    </row>
    <row r="336" spans="1:7" ht="15.75">
      <c r="A336" s="13" t="s">
        <v>10</v>
      </c>
      <c r="B336" s="24">
        <f>B373+B374+B375</f>
        <v>3312.3679999999995</v>
      </c>
      <c r="C336" s="24">
        <f>C373+C374+C375</f>
        <v>3147.8195</v>
      </c>
      <c r="D336" s="24">
        <f>D373+D374+D375</f>
        <v>15441.447412</v>
      </c>
      <c r="E336" s="83">
        <f>AVERAGE(E373:E375)</f>
        <v>4776.333333333333</v>
      </c>
      <c r="F336" s="6"/>
      <c r="G336" s="11"/>
    </row>
    <row r="337" spans="1:7" ht="15.75">
      <c r="A337" s="72"/>
      <c r="B337" s="24"/>
      <c r="C337" s="75"/>
      <c r="D337" s="69"/>
      <c r="E337" s="83"/>
      <c r="F337" s="6"/>
      <c r="G337" s="11"/>
    </row>
    <row r="338" spans="1:7" ht="15.75">
      <c r="A338" s="72">
        <v>2013</v>
      </c>
      <c r="B338" s="24"/>
      <c r="C338" s="75"/>
      <c r="D338" s="69"/>
      <c r="E338" s="83"/>
      <c r="F338" s="6"/>
      <c r="G338" s="11"/>
    </row>
    <row r="339" spans="1:7" ht="15.75" hidden="1">
      <c r="A339" s="72" t="s">
        <v>23</v>
      </c>
      <c r="B339" s="24">
        <v>994.632</v>
      </c>
      <c r="C339" s="75">
        <v>745.4954</v>
      </c>
      <c r="D339" s="69">
        <v>3568.38896</v>
      </c>
      <c r="E339" s="83">
        <v>4787</v>
      </c>
      <c r="F339" s="6"/>
      <c r="G339" s="11"/>
    </row>
    <row r="340" spans="1:7" ht="15.75" hidden="1">
      <c r="A340" s="72" t="s">
        <v>24</v>
      </c>
      <c r="B340" s="24">
        <v>1008.567</v>
      </c>
      <c r="C340" s="75">
        <v>680.6329</v>
      </c>
      <c r="D340" s="69">
        <v>3298.854184</v>
      </c>
      <c r="E340" s="83">
        <v>4847</v>
      </c>
      <c r="F340" s="6"/>
      <c r="G340" s="11"/>
    </row>
    <row r="341" spans="1:7" ht="15.75" hidden="1">
      <c r="A341" s="72" t="s">
        <v>25</v>
      </c>
      <c r="B341" s="24">
        <v>976.038</v>
      </c>
      <c r="C341" s="75">
        <v>665.1154</v>
      </c>
      <c r="D341" s="69">
        <v>2918.837632</v>
      </c>
      <c r="E341" s="83">
        <v>4238</v>
      </c>
      <c r="F341" s="6"/>
      <c r="G341" s="11"/>
    </row>
    <row r="342" spans="1:7" ht="15.75" hidden="1">
      <c r="A342" s="72" t="s">
        <v>14</v>
      </c>
      <c r="B342" s="24">
        <v>998.684</v>
      </c>
      <c r="C342" s="75">
        <v>869.7402</v>
      </c>
      <c r="D342" s="69">
        <v>3108.18743</v>
      </c>
      <c r="E342" s="83">
        <v>3574</v>
      </c>
      <c r="F342" s="6"/>
      <c r="G342" s="11"/>
    </row>
    <row r="343" spans="1:7" ht="15.75" hidden="1">
      <c r="A343" s="72" t="s">
        <v>15</v>
      </c>
      <c r="B343" s="24">
        <v>971.486</v>
      </c>
      <c r="C343" s="75">
        <v>914.5708</v>
      </c>
      <c r="D343" s="69">
        <v>3251.930902</v>
      </c>
      <c r="E343" s="83">
        <v>3556</v>
      </c>
      <c r="F343" s="6"/>
      <c r="G343" s="11"/>
    </row>
    <row r="344" spans="1:7" ht="15.75" hidden="1">
      <c r="A344" s="72" t="s">
        <v>16</v>
      </c>
      <c r="B344" s="24">
        <v>819.387</v>
      </c>
      <c r="C344" s="75">
        <v>990.6096</v>
      </c>
      <c r="D344" s="69">
        <v>3455.214533</v>
      </c>
      <c r="E344" s="83">
        <v>3488</v>
      </c>
      <c r="F344" s="6"/>
      <c r="G344" s="11"/>
    </row>
    <row r="345" spans="1:7" ht="15.75" hidden="1">
      <c r="A345" s="72" t="s">
        <v>17</v>
      </c>
      <c r="B345" s="24">
        <v>502.288</v>
      </c>
      <c r="C345" s="75">
        <v>1209.2123</v>
      </c>
      <c r="D345" s="69">
        <v>4119.06556</v>
      </c>
      <c r="E345" s="83">
        <v>3403</v>
      </c>
      <c r="F345" s="6"/>
      <c r="G345" s="11"/>
    </row>
    <row r="346" spans="1:7" ht="15.75">
      <c r="A346" s="72" t="s">
        <v>18</v>
      </c>
      <c r="B346" s="24">
        <v>370.265</v>
      </c>
      <c r="C346" s="75">
        <v>954.7828</v>
      </c>
      <c r="D346" s="69">
        <v>3194.828872</v>
      </c>
      <c r="E346" s="83">
        <v>3347</v>
      </c>
      <c r="F346" s="6"/>
      <c r="G346" s="11"/>
    </row>
    <row r="347" spans="1:7" ht="15.75">
      <c r="A347" s="72" t="s">
        <v>19</v>
      </c>
      <c r="B347" s="24">
        <v>245.945</v>
      </c>
      <c r="C347" s="75">
        <v>677.4484</v>
      </c>
      <c r="D347" s="69">
        <v>2032.269514</v>
      </c>
      <c r="E347" s="83">
        <v>3000</v>
      </c>
      <c r="F347" s="6"/>
      <c r="G347" s="11"/>
    </row>
    <row r="348" spans="1:7" ht="15.75">
      <c r="A348" s="72" t="s">
        <v>20</v>
      </c>
      <c r="B348" s="24">
        <v>699.022</v>
      </c>
      <c r="C348" s="75">
        <v>450.1314</v>
      </c>
      <c r="D348" s="69">
        <v>1282.376419</v>
      </c>
      <c r="E348" s="83">
        <v>2849</v>
      </c>
      <c r="F348" s="6"/>
      <c r="G348" s="11"/>
    </row>
    <row r="349" spans="1:7" ht="15.75">
      <c r="A349" s="72" t="s">
        <v>32</v>
      </c>
      <c r="B349" s="24">
        <v>779.116</v>
      </c>
      <c r="C349" s="75">
        <v>362.4383</v>
      </c>
      <c r="D349" s="69">
        <v>1178.3626</v>
      </c>
      <c r="E349" s="83">
        <v>3251</v>
      </c>
      <c r="F349" s="6"/>
      <c r="G349" s="11"/>
    </row>
    <row r="350" spans="1:7" ht="15.75">
      <c r="A350" s="72" t="s">
        <v>22</v>
      </c>
      <c r="B350" s="24">
        <v>708.123</v>
      </c>
      <c r="C350" s="75">
        <v>671.017</v>
      </c>
      <c r="D350" s="69">
        <v>2455.916571</v>
      </c>
      <c r="E350" s="83">
        <v>3660</v>
      </c>
      <c r="F350" s="6"/>
      <c r="G350" s="11"/>
    </row>
    <row r="351" spans="1:7" ht="15.75">
      <c r="A351" s="72"/>
      <c r="B351" s="24"/>
      <c r="C351" s="75"/>
      <c r="D351" s="69"/>
      <c r="E351" s="83"/>
      <c r="F351" s="6"/>
      <c r="G351" s="11"/>
    </row>
    <row r="352" spans="1:7" ht="15.75">
      <c r="A352" s="72">
        <v>2014</v>
      </c>
      <c r="B352" s="24"/>
      <c r="C352" s="75"/>
      <c r="D352" s="69"/>
      <c r="E352" s="83"/>
      <c r="F352" s="6"/>
      <c r="G352" s="11"/>
    </row>
    <row r="353" spans="1:7" ht="15.75">
      <c r="A353" s="72" t="s">
        <v>23</v>
      </c>
      <c r="B353" s="24">
        <v>1038.67</v>
      </c>
      <c r="C353" s="75">
        <v>731.048</v>
      </c>
      <c r="D353" s="69">
        <v>2887.870705</v>
      </c>
      <c r="E353" s="83">
        <v>3950</v>
      </c>
      <c r="F353" s="6"/>
      <c r="G353" s="11"/>
    </row>
    <row r="354" spans="1:7" ht="15.75">
      <c r="A354" s="72" t="s">
        <v>24</v>
      </c>
      <c r="B354" s="24">
        <v>967.72</v>
      </c>
      <c r="C354" s="75">
        <v>735.562</v>
      </c>
      <c r="D354" s="69">
        <v>2673.379456</v>
      </c>
      <c r="E354" s="83">
        <v>3634</v>
      </c>
      <c r="F354" s="6"/>
      <c r="G354" s="11"/>
    </row>
    <row r="355" spans="1:7" ht="15.75">
      <c r="A355" s="72" t="s">
        <v>25</v>
      </c>
      <c r="B355" s="24">
        <v>1132.46</v>
      </c>
      <c r="C355" s="75">
        <v>980.1773</v>
      </c>
      <c r="D355" s="69">
        <v>3237.77048</v>
      </c>
      <c r="E355" s="83">
        <v>3303</v>
      </c>
      <c r="F355" s="6"/>
      <c r="G355" s="11"/>
    </row>
    <row r="356" spans="1:7" ht="15.75">
      <c r="A356" s="72" t="s">
        <v>14</v>
      </c>
      <c r="B356" s="24">
        <v>1197.99</v>
      </c>
      <c r="C356" s="69">
        <v>872.8492</v>
      </c>
      <c r="D356" s="69">
        <v>2874.649753</v>
      </c>
      <c r="E356" s="83">
        <v>3293</v>
      </c>
      <c r="F356" s="6"/>
      <c r="G356" s="11"/>
    </row>
    <row r="357" spans="1:7" ht="15.75">
      <c r="A357" s="72" t="s">
        <v>15</v>
      </c>
      <c r="B357" s="24">
        <v>1065.95</v>
      </c>
      <c r="C357" s="69">
        <v>1095.155</v>
      </c>
      <c r="D357" s="69">
        <v>3265.468259</v>
      </c>
      <c r="E357" s="83">
        <v>2982</v>
      </c>
      <c r="F357" s="6"/>
      <c r="G357" s="11"/>
    </row>
    <row r="358" spans="1:7" ht="15.75">
      <c r="A358" s="72" t="s">
        <v>16</v>
      </c>
      <c r="B358" s="24">
        <v>848.942</v>
      </c>
      <c r="C358" s="69">
        <v>1088.912</v>
      </c>
      <c r="D358" s="69">
        <v>3192.632359</v>
      </c>
      <c r="E358" s="83">
        <v>2930</v>
      </c>
      <c r="F358" s="6"/>
      <c r="G358" s="11"/>
    </row>
    <row r="359" spans="1:7" ht="15.75">
      <c r="A359" s="72" t="s">
        <v>17</v>
      </c>
      <c r="B359" s="24">
        <v>571.86</v>
      </c>
      <c r="C359" s="69">
        <v>1218.1497</v>
      </c>
      <c r="D359" s="69">
        <v>4145.210292</v>
      </c>
      <c r="E359" s="83">
        <v>3403</v>
      </c>
      <c r="F359" s="6"/>
      <c r="G359" s="11"/>
    </row>
    <row r="360" spans="1:7" ht="15.75">
      <c r="A360" s="72" t="s">
        <v>18</v>
      </c>
      <c r="B360" s="24">
        <v>439.7935</v>
      </c>
      <c r="C360" s="69">
        <v>621.5185</v>
      </c>
      <c r="D360" s="69">
        <v>2232.676234</v>
      </c>
      <c r="E360" s="83">
        <v>3592</v>
      </c>
      <c r="F360" s="6"/>
      <c r="G360" s="11"/>
    </row>
    <row r="361" spans="1:7" ht="15.75">
      <c r="A361" s="72" t="s">
        <v>19</v>
      </c>
      <c r="B361" s="24">
        <v>416.64</v>
      </c>
      <c r="C361" s="69">
        <v>798.3192</v>
      </c>
      <c r="D361" s="69">
        <v>2615.108665</v>
      </c>
      <c r="E361" s="83">
        <v>3276</v>
      </c>
      <c r="F361" s="6"/>
      <c r="G361" s="11"/>
    </row>
    <row r="362" spans="1:7" ht="15.75">
      <c r="A362" s="72" t="s">
        <v>20</v>
      </c>
      <c r="B362" s="24">
        <v>868.22</v>
      </c>
      <c r="C362" s="69">
        <v>564.81</v>
      </c>
      <c r="D362" s="69">
        <v>1889.449526</v>
      </c>
      <c r="E362" s="83">
        <v>3345</v>
      </c>
      <c r="F362" s="6"/>
      <c r="G362" s="11"/>
    </row>
    <row r="363" spans="1:7" ht="15.75">
      <c r="A363" s="72" t="s">
        <v>32</v>
      </c>
      <c r="B363" s="24">
        <v>991.22</v>
      </c>
      <c r="C363" s="69">
        <v>709.8615</v>
      </c>
      <c r="D363" s="69">
        <v>2468.318516</v>
      </c>
      <c r="E363" s="83">
        <v>3341</v>
      </c>
      <c r="F363" s="6"/>
      <c r="G363" s="11"/>
    </row>
    <row r="364" spans="1:7" ht="15.75">
      <c r="A364" s="72" t="s">
        <v>22</v>
      </c>
      <c r="B364" s="24">
        <v>993.31</v>
      </c>
      <c r="C364" s="69">
        <v>905.7944</v>
      </c>
      <c r="D364" s="69">
        <v>3156.943027</v>
      </c>
      <c r="E364" s="83">
        <v>3485</v>
      </c>
      <c r="F364" s="6"/>
      <c r="G364" s="11"/>
    </row>
    <row r="365" spans="1:7" ht="15.75">
      <c r="A365" s="72"/>
      <c r="B365" s="24"/>
      <c r="C365" s="69"/>
      <c r="D365" s="69"/>
      <c r="E365" s="83"/>
      <c r="F365" s="6"/>
      <c r="G365" s="11"/>
    </row>
    <row r="366" spans="1:7" ht="15.75">
      <c r="A366" s="72">
        <v>2015</v>
      </c>
      <c r="B366" s="24"/>
      <c r="C366" s="69"/>
      <c r="D366" s="69"/>
      <c r="E366" s="83"/>
      <c r="F366" s="6"/>
      <c r="G366" s="11"/>
    </row>
    <row r="367" spans="1:7" ht="15.75">
      <c r="A367" s="72" t="s">
        <v>23</v>
      </c>
      <c r="B367" s="24">
        <v>999</v>
      </c>
      <c r="C367" s="74">
        <v>798.627</v>
      </c>
      <c r="D367" s="70">
        <v>2979.632474</v>
      </c>
      <c r="E367" s="90">
        <v>3731</v>
      </c>
      <c r="F367" s="6"/>
      <c r="G367" s="11"/>
    </row>
    <row r="368" spans="1:7" ht="15.75" hidden="1">
      <c r="A368" s="72"/>
      <c r="B368" s="75"/>
      <c r="C368" s="74">
        <v>798.627</v>
      </c>
      <c r="D368" s="70"/>
      <c r="E368" s="24"/>
      <c r="F368" s="10"/>
      <c r="G368" s="11"/>
    </row>
    <row r="369" spans="1:7" ht="15.75" hidden="1">
      <c r="A369" s="72"/>
      <c r="B369" s="76"/>
      <c r="C369" s="74">
        <v>798.627</v>
      </c>
      <c r="D369" s="91"/>
      <c r="E369" s="24"/>
      <c r="F369" s="10"/>
      <c r="G369" s="11"/>
    </row>
    <row r="370" spans="1:7" ht="15.75" hidden="1">
      <c r="A370" s="72"/>
      <c r="B370" s="34"/>
      <c r="C370" s="74">
        <v>798.627</v>
      </c>
      <c r="D370" s="92"/>
      <c r="E370" s="34"/>
      <c r="F370" s="10"/>
      <c r="G370" s="11"/>
    </row>
    <row r="371" spans="1:7" ht="15.75">
      <c r="A371" s="72" t="s">
        <v>36</v>
      </c>
      <c r="B371" s="24">
        <v>1001.843</v>
      </c>
      <c r="C371" s="74">
        <v>971.17</v>
      </c>
      <c r="D371" s="74">
        <v>3696.270523</v>
      </c>
      <c r="E371" s="74">
        <v>3806</v>
      </c>
      <c r="F371" s="10"/>
      <c r="G371" s="11"/>
    </row>
    <row r="372" spans="1:7" ht="15.75">
      <c r="A372" s="72" t="s">
        <v>25</v>
      </c>
      <c r="B372" s="24">
        <v>1223.97</v>
      </c>
      <c r="C372" s="74">
        <v>1508.13</v>
      </c>
      <c r="D372" s="74">
        <v>6391.910821</v>
      </c>
      <c r="E372" s="75">
        <v>4238</v>
      </c>
      <c r="F372" s="10"/>
      <c r="G372" s="11"/>
    </row>
    <row r="373" spans="1:7" ht="15.75">
      <c r="A373" s="72" t="s">
        <v>14</v>
      </c>
      <c r="B373" s="24">
        <v>1203.92</v>
      </c>
      <c r="C373" s="74">
        <v>719.9546</v>
      </c>
      <c r="D373" s="74">
        <v>3114.803677</v>
      </c>
      <c r="E373" s="75">
        <v>4326</v>
      </c>
      <c r="F373" s="10"/>
      <c r="G373" s="11"/>
    </row>
    <row r="374" spans="1:7" ht="15.75">
      <c r="A374" s="72" t="s">
        <v>15</v>
      </c>
      <c r="B374" s="24">
        <v>1068.512</v>
      </c>
      <c r="C374" s="74">
        <v>860.6114</v>
      </c>
      <c r="D374" s="74">
        <v>4100.961814</v>
      </c>
      <c r="E374" s="75">
        <v>4755</v>
      </c>
      <c r="F374" s="10"/>
      <c r="G374" s="11"/>
    </row>
    <row r="375" spans="1:7" ht="15.75">
      <c r="A375" s="72" t="s">
        <v>16</v>
      </c>
      <c r="B375" s="24">
        <v>1039.936</v>
      </c>
      <c r="C375" s="74">
        <v>1567.2535</v>
      </c>
      <c r="D375" s="74">
        <v>8225.681921</v>
      </c>
      <c r="E375" s="75">
        <v>5248</v>
      </c>
      <c r="F375" s="10"/>
      <c r="G375" s="11"/>
    </row>
    <row r="376" spans="1:7" ht="15.75">
      <c r="A376" s="72" t="s">
        <v>17</v>
      </c>
      <c r="B376" s="24">
        <v>745.38</v>
      </c>
      <c r="C376" s="74">
        <v>900.64</v>
      </c>
      <c r="D376" s="74">
        <v>5171.298024</v>
      </c>
      <c r="E376" s="75">
        <v>5742</v>
      </c>
      <c r="F376" s="10"/>
      <c r="G376" s="11"/>
    </row>
    <row r="377" spans="1:7" ht="15.75">
      <c r="A377" s="72" t="s">
        <v>18</v>
      </c>
      <c r="B377" s="24">
        <v>545.68</v>
      </c>
      <c r="C377" s="74">
        <v>793.55</v>
      </c>
      <c r="D377" s="74">
        <v>4196.770028</v>
      </c>
      <c r="E377" s="75">
        <v>5289</v>
      </c>
      <c r="F377" s="10"/>
      <c r="G377" s="11"/>
    </row>
    <row r="378" spans="1:7" ht="15.75">
      <c r="A378" s="71"/>
      <c r="B378" s="18"/>
      <c r="C378" s="89"/>
      <c r="D378" s="89"/>
      <c r="E378" s="18"/>
      <c r="F378" s="10"/>
      <c r="G378" s="11"/>
    </row>
    <row r="379" spans="1:7" ht="15.75">
      <c r="A379" s="25" t="s">
        <v>34</v>
      </c>
      <c r="B379" s="20"/>
      <c r="C379" s="60"/>
      <c r="D379" s="45"/>
      <c r="E379" s="46"/>
      <c r="F379" s="10"/>
      <c r="G379" s="11"/>
    </row>
    <row r="380" spans="1:7" ht="15.75">
      <c r="A380" s="13" t="s">
        <v>29</v>
      </c>
      <c r="F380" s="78"/>
      <c r="G380" s="11"/>
    </row>
    <row r="381" spans="1:7" ht="15.75">
      <c r="A381" s="93"/>
      <c r="B381" s="17"/>
      <c r="C381" s="47"/>
      <c r="D381" s="47"/>
      <c r="E381" s="48"/>
      <c r="F381" s="10"/>
      <c r="G381" s="11"/>
    </row>
    <row r="382" spans="1:5" ht="15.75">
      <c r="A382" s="1"/>
      <c r="B382" s="1"/>
      <c r="C382" s="44"/>
      <c r="D382" s="44"/>
      <c r="E382" s="1"/>
    </row>
    <row r="383" spans="2:4" ht="15.75">
      <c r="B383" s="6"/>
      <c r="C383" s="6"/>
      <c r="D383" s="6"/>
    </row>
    <row r="384" spans="1:2" ht="15.75">
      <c r="A384" s="75"/>
      <c r="B384" s="75"/>
    </row>
    <row r="386" spans="6:7" ht="15.75">
      <c r="F386" s="63"/>
      <c r="G386" s="11"/>
    </row>
    <row r="387" spans="3:8" ht="15.75">
      <c r="C387" s="4"/>
      <c r="D387" s="4"/>
      <c r="H387" s="4"/>
    </row>
    <row r="388" spans="3:8" ht="15.75">
      <c r="C388" s="4"/>
      <c r="D388" s="85"/>
      <c r="F388" s="43"/>
      <c r="G388" s="42"/>
      <c r="H388" s="5"/>
    </row>
    <row r="389" spans="1:9" ht="15.75">
      <c r="A389" s="63"/>
      <c r="B389" s="64"/>
      <c r="C389" s="64"/>
      <c r="D389" s="64"/>
      <c r="E389" s="64"/>
      <c r="F389" s="64"/>
      <c r="G389" s="64"/>
      <c r="H389" s="64"/>
      <c r="I389" s="64"/>
    </row>
    <row r="390" spans="1:9" ht="15.75">
      <c r="A390" s="63"/>
      <c r="B390" s="65"/>
      <c r="C390" s="6"/>
      <c r="D390" s="6"/>
      <c r="E390" s="6"/>
      <c r="F390" s="6"/>
      <c r="G390" s="6"/>
      <c r="H390" s="6"/>
      <c r="I390" s="6"/>
    </row>
    <row r="391" spans="3:8" ht="15.75">
      <c r="C391" s="4"/>
      <c r="D391" s="4"/>
      <c r="H391" s="4"/>
    </row>
    <row r="392" spans="1:9" ht="15.75">
      <c r="A392" s="3"/>
      <c r="B392" s="66"/>
      <c r="C392" s="3"/>
      <c r="D392" s="3"/>
      <c r="E392" s="66"/>
      <c r="F392" s="67"/>
      <c r="G392" s="3"/>
      <c r="H392" s="68"/>
      <c r="I392" s="3"/>
    </row>
    <row r="393" spans="3:4" ht="15.75">
      <c r="C393" s="4"/>
      <c r="D393" s="4"/>
    </row>
    <row r="394" spans="3:4" ht="15.75">
      <c r="C394" s="4"/>
      <c r="D394" s="4"/>
    </row>
    <row r="395" spans="3:4" ht="15.75">
      <c r="C395" s="4"/>
      <c r="D395" s="4"/>
    </row>
    <row r="396" spans="3:4" ht="15.75">
      <c r="C396" s="4"/>
      <c r="D396" s="4"/>
    </row>
    <row r="397" spans="3:4" ht="15.75">
      <c r="C397" s="4"/>
      <c r="D397" s="4"/>
    </row>
    <row r="398" spans="3:4" ht="15.75">
      <c r="C398" s="4"/>
      <c r="D398" s="4"/>
    </row>
    <row r="399" spans="3:4" ht="15.75">
      <c r="C399" s="4"/>
      <c r="D399" s="4"/>
    </row>
    <row r="400" spans="3:4" ht="15.75">
      <c r="C400" s="4"/>
      <c r="D400" s="4"/>
    </row>
    <row r="401" spans="3:4" ht="15.75">
      <c r="C401" s="4"/>
      <c r="D401" s="4"/>
    </row>
    <row r="402" spans="3:4" ht="15.75">
      <c r="C402" s="4"/>
      <c r="D402" s="4"/>
    </row>
    <row r="403" spans="3:4" ht="15.75">
      <c r="C403" s="4"/>
      <c r="D403" s="4"/>
    </row>
    <row r="404" spans="3:4" ht="15.75">
      <c r="C404" s="4"/>
      <c r="D404" s="4"/>
    </row>
    <row r="405" spans="3:4" ht="15.75">
      <c r="C405" s="4"/>
      <c r="D405" s="4"/>
    </row>
  </sheetData>
  <sheetProtection/>
  <printOptions horizontalCentered="1" verticalCentered="1"/>
  <pageMargins left="0.5511811023622047" right="0.5118110236220472" top="0.2755905511811024" bottom="0.5118110236220472" header="0.3937007874015748" footer="0.5118110236220472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NKUNZIMANA Léonard</cp:lastModifiedBy>
  <cp:lastPrinted>2015-09-30T06:38:07Z</cp:lastPrinted>
  <dcterms:created xsi:type="dcterms:W3CDTF">2000-08-22T08:24:28Z</dcterms:created>
  <dcterms:modified xsi:type="dcterms:W3CDTF">2015-11-20T08:31:05Z</dcterms:modified>
  <cp:category/>
  <cp:version/>
  <cp:contentType/>
  <cp:contentStatus/>
</cp:coreProperties>
</file>