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Statistiques Monnaie et Crédit\Bullmens  (M3) Janvier 2017 francais\"/>
    </mc:Choice>
  </mc:AlternateContent>
  <bookViews>
    <workbookView xWindow="2640" yWindow="2310" windowWidth="6705" windowHeight="2220"/>
  </bookViews>
  <sheets>
    <sheet name="ii9 évolution risyfi" sheetId="1" r:id="rId1"/>
    <sheet name="Actuel" sheetId="2" r:id="rId2"/>
  </sheets>
  <definedNames>
    <definedName name="\C">'ii9 évolution risyfi'!$IO$7</definedName>
    <definedName name="\R">'ii9 évolution risyfi'!$IO$3</definedName>
    <definedName name="__123Graph_A" localSheetId="0" hidden="1">'ii9 évolution risyfi'!$B$19:$B$28</definedName>
    <definedName name="__123Graph_B" localSheetId="0" hidden="1">'ii9 évolution risyfi'!$C$19:$C$28</definedName>
    <definedName name="__123Graph_C" localSheetId="0" hidden="1">'ii9 évolution risyfi'!$D$19:$D$28</definedName>
    <definedName name="__123Graph_D" localSheetId="0" hidden="1">'ii9 évolution risyfi'!$E$19:$E$28</definedName>
    <definedName name="__123Graph_E" localSheetId="0" hidden="1">'ii9 évolution risyfi'!$F$19:$F$28</definedName>
    <definedName name="__123Graph_F" localSheetId="0" hidden="1">'ii9 évolution risyfi'!$G$19:$G$28</definedName>
    <definedName name="__123Graph_X" localSheetId="0" hidden="1">'ii9 évolution risyfi'!$A$19:$A$28</definedName>
    <definedName name="_xlnm.Print_Area" localSheetId="0">'ii9 évolution risyfi'!$A$1:$O$185</definedName>
    <definedName name="Zone_impres_MI">'ii9 évolution risyfi'!$A$1:$O$61</definedName>
  </definedNames>
  <calcPr calcId="152511"/>
</workbook>
</file>

<file path=xl/calcChain.xml><?xml version="1.0" encoding="utf-8"?>
<calcChain xmlns="http://schemas.openxmlformats.org/spreadsheetml/2006/main">
  <c r="O181" i="1" l="1"/>
  <c r="L181" i="1"/>
  <c r="I181" i="1"/>
  <c r="F181" i="1"/>
  <c r="M181" i="1" l="1"/>
  <c r="M41" i="1" l="1"/>
  <c r="O41" i="1" s="1"/>
  <c r="L41" i="1"/>
  <c r="I41" i="1"/>
  <c r="F41" i="1"/>
  <c r="L139" i="1"/>
  <c r="I139" i="1"/>
  <c r="F139" i="1"/>
  <c r="M139" i="1" s="1"/>
  <c r="O139" i="1" s="1"/>
  <c r="O179" i="1"/>
  <c r="L179" i="1"/>
  <c r="M179" i="1"/>
  <c r="I179" i="1"/>
  <c r="F179" i="1"/>
  <c r="O178" i="1" l="1"/>
  <c r="L178" i="1"/>
  <c r="M178" i="1"/>
  <c r="I178" i="1"/>
  <c r="F178" i="1"/>
  <c r="O177" i="1" l="1"/>
  <c r="L177" i="1"/>
  <c r="M177" i="1"/>
  <c r="I177" i="1"/>
  <c r="F177" i="1"/>
  <c r="L176" i="1" l="1"/>
  <c r="I176" i="1"/>
  <c r="F176" i="1"/>
  <c r="M176" i="1" s="1"/>
  <c r="O176" i="1" s="1"/>
  <c r="L138" i="1" l="1"/>
  <c r="I138" i="1"/>
  <c r="F138" i="1"/>
  <c r="M138" i="1" s="1"/>
  <c r="O138" i="1" s="1"/>
  <c r="M175" i="1" l="1"/>
  <c r="O175" i="1" s="1"/>
  <c r="L175" i="1"/>
  <c r="I175" i="1"/>
  <c r="F175" i="1"/>
  <c r="F174" i="1" l="1"/>
  <c r="M174" i="1" s="1"/>
  <c r="O174" i="1" s="1"/>
  <c r="I174" i="1"/>
  <c r="L174" i="1"/>
  <c r="L125" i="1" l="1"/>
  <c r="I125" i="1"/>
  <c r="F125" i="1"/>
  <c r="M125" i="1" l="1"/>
  <c r="O125" i="1" s="1"/>
  <c r="L173" i="1"/>
  <c r="I173" i="1"/>
  <c r="F173" i="1"/>
  <c r="M173" i="1" l="1"/>
  <c r="O173" i="1" s="1"/>
  <c r="L172" i="1"/>
  <c r="I172" i="1"/>
  <c r="M172" i="1" s="1"/>
  <c r="O172" i="1" s="1"/>
  <c r="F172" i="1"/>
  <c r="L171" i="1" l="1"/>
  <c r="I171" i="1"/>
  <c r="F171" i="1"/>
  <c r="M171" i="1" l="1"/>
  <c r="O171" i="1" s="1"/>
  <c r="L60" i="1"/>
  <c r="I60" i="1"/>
  <c r="F60" i="1"/>
  <c r="M60" i="1" s="1"/>
  <c r="O60" i="1" s="1"/>
  <c r="L170" i="1" l="1"/>
  <c r="I170" i="1"/>
  <c r="F170" i="1"/>
  <c r="M170" i="1" l="1"/>
  <c r="O170" i="1" s="1"/>
  <c r="L58" i="1"/>
  <c r="I58" i="1"/>
  <c r="F58" i="1"/>
  <c r="M58" i="1" s="1"/>
  <c r="O58" i="1" s="1"/>
  <c r="L169" i="1" l="1"/>
  <c r="I169" i="1"/>
  <c r="F169" i="1"/>
  <c r="M169" i="1" l="1"/>
  <c r="O169" i="1" s="1"/>
  <c r="L40" i="1"/>
  <c r="I40" i="1"/>
  <c r="F40" i="1"/>
  <c r="M40" i="1" l="1"/>
  <c r="O40" i="1" s="1"/>
  <c r="L168" i="1"/>
  <c r="I168" i="1"/>
  <c r="F168" i="1"/>
  <c r="M168" i="1" l="1"/>
  <c r="O168" i="1" s="1"/>
  <c r="L57" i="1"/>
  <c r="I57" i="1"/>
  <c r="F57" i="1"/>
  <c r="M57" i="1" l="1"/>
  <c r="O57" i="1" s="1"/>
  <c r="L166" i="1"/>
  <c r="I166" i="1"/>
  <c r="F166" i="1"/>
  <c r="M166" i="1" l="1"/>
  <c r="O166" i="1" s="1"/>
  <c r="L165" i="1"/>
  <c r="I165" i="1"/>
  <c r="F165" i="1"/>
  <c r="M165" i="1" l="1"/>
  <c r="O165" i="1" s="1"/>
  <c r="L164" i="1"/>
  <c r="I164" i="1"/>
  <c r="F164" i="1"/>
  <c r="M164" i="1" l="1"/>
  <c r="O164" i="1" s="1"/>
  <c r="L56" i="1"/>
  <c r="I56" i="1"/>
  <c r="F56" i="1"/>
  <c r="L163" i="1"/>
  <c r="I163" i="1"/>
  <c r="F163" i="1"/>
  <c r="M56" i="1" l="1"/>
  <c r="O56" i="1" s="1"/>
  <c r="M163" i="1"/>
  <c r="O163" i="1" s="1"/>
  <c r="L162" i="1"/>
  <c r="I162" i="1"/>
  <c r="F162" i="1"/>
  <c r="M162" i="1" l="1"/>
  <c r="O162" i="1" s="1"/>
  <c r="L161" i="1" l="1"/>
  <c r="I161" i="1"/>
  <c r="F161" i="1"/>
  <c r="M161" i="1" l="1"/>
  <c r="O161" i="1" s="1"/>
  <c r="L55" i="1" l="1"/>
  <c r="I55" i="1"/>
  <c r="F55" i="1"/>
  <c r="M55" i="1" l="1"/>
  <c r="O55" i="1" s="1"/>
  <c r="L160" i="1"/>
  <c r="I160" i="1"/>
  <c r="F160" i="1"/>
  <c r="M160" i="1" l="1"/>
  <c r="O160" i="1" s="1"/>
  <c r="L159" i="1"/>
  <c r="I159" i="1"/>
  <c r="F159" i="1"/>
  <c r="M159" i="1" l="1"/>
  <c r="O159" i="1" s="1"/>
  <c r="L158" i="1" l="1"/>
  <c r="I158" i="1"/>
  <c r="F158" i="1"/>
  <c r="M158" i="1" l="1"/>
  <c r="O158" i="1" s="1"/>
  <c r="L53" i="1" l="1"/>
  <c r="I53" i="1"/>
  <c r="F53" i="1"/>
  <c r="L157" i="1"/>
  <c r="I157" i="1"/>
  <c r="F157" i="1"/>
  <c r="M53" i="1" l="1"/>
  <c r="O53" i="1" s="1"/>
  <c r="M157" i="1"/>
  <c r="O157" i="1" s="1"/>
  <c r="L156" i="1" l="1"/>
  <c r="I156" i="1"/>
  <c r="F156" i="1"/>
  <c r="M156" i="1" l="1"/>
  <c r="O156" i="1" s="1"/>
  <c r="L155" i="1"/>
  <c r="I155" i="1"/>
  <c r="F155" i="1"/>
  <c r="M155" i="1" l="1"/>
  <c r="O155" i="1" s="1"/>
  <c r="L39" i="1"/>
  <c r="I39" i="1"/>
  <c r="F39" i="1"/>
  <c r="L52" i="1"/>
  <c r="I52" i="1"/>
  <c r="F52" i="1"/>
  <c r="M52" i="1" l="1"/>
  <c r="O52" i="1" s="1"/>
  <c r="M39" i="1"/>
  <c r="O39" i="1" s="1"/>
  <c r="L153" i="1"/>
  <c r="I153" i="1"/>
  <c r="F153" i="1"/>
  <c r="M153" i="1" l="1"/>
  <c r="O153" i="1" s="1"/>
  <c r="L152" i="1"/>
  <c r="I152" i="1"/>
  <c r="F152" i="1"/>
  <c r="M152" i="1" l="1"/>
  <c r="O152" i="1" s="1"/>
  <c r="L151" i="1"/>
  <c r="I151" i="1"/>
  <c r="F151" i="1"/>
  <c r="M151" i="1" l="1"/>
  <c r="O151" i="1" s="1"/>
  <c r="L51" i="1"/>
  <c r="I51" i="1"/>
  <c r="F51" i="1"/>
  <c r="M51" i="1" l="1"/>
  <c r="O51" i="1" s="1"/>
  <c r="L149" i="1"/>
  <c r="I149" i="1"/>
  <c r="F149" i="1"/>
  <c r="M149" i="1" l="1"/>
  <c r="O149" i="1" s="1"/>
  <c r="L148" i="1"/>
  <c r="I148" i="1"/>
  <c r="F148" i="1"/>
  <c r="L147" i="1"/>
  <c r="I147" i="1"/>
  <c r="F147" i="1"/>
  <c r="M148" i="1" l="1"/>
  <c r="O148" i="1" s="1"/>
  <c r="M147" i="1"/>
  <c r="O147" i="1" s="1"/>
  <c r="L50" i="1"/>
  <c r="I50" i="1"/>
  <c r="F50" i="1"/>
  <c r="L146" i="1"/>
  <c r="I146" i="1"/>
  <c r="F146" i="1"/>
  <c r="L145" i="1"/>
  <c r="I145" i="1"/>
  <c r="F145" i="1"/>
  <c r="L144" i="1"/>
  <c r="I144" i="1"/>
  <c r="F144" i="1"/>
  <c r="L48" i="1"/>
  <c r="I48" i="1"/>
  <c r="F48" i="1"/>
  <c r="L143" i="1"/>
  <c r="I143" i="1"/>
  <c r="F143" i="1"/>
  <c r="L142" i="1"/>
  <c r="I142" i="1"/>
  <c r="F142" i="1"/>
  <c r="L38" i="1"/>
  <c r="I38" i="1"/>
  <c r="F38" i="1"/>
  <c r="L47" i="1"/>
  <c r="I47" i="1"/>
  <c r="F47" i="1"/>
  <c r="L46" i="1"/>
  <c r="I46" i="1"/>
  <c r="F46" i="1"/>
  <c r="L37" i="1"/>
  <c r="I37" i="1"/>
  <c r="F37" i="1"/>
  <c r="L44" i="1"/>
  <c r="I44" i="1"/>
  <c r="F44" i="1"/>
  <c r="M44" i="1" s="1"/>
  <c r="O44" i="1" s="1"/>
  <c r="L43" i="1"/>
  <c r="I43" i="1"/>
  <c r="F43" i="1"/>
  <c r="L36" i="1"/>
  <c r="I36" i="1"/>
  <c r="F36" i="1"/>
  <c r="L35" i="1"/>
  <c r="I35" i="1"/>
  <c r="F35" i="1"/>
  <c r="L34" i="1"/>
  <c r="I34" i="1"/>
  <c r="F34" i="1"/>
  <c r="L63" i="1"/>
  <c r="L64" i="1"/>
  <c r="L65" i="1"/>
  <c r="L66" i="1"/>
  <c r="L67" i="1"/>
  <c r="L68" i="1"/>
  <c r="L69" i="1"/>
  <c r="L70" i="1"/>
  <c r="L71" i="1"/>
  <c r="L72" i="1"/>
  <c r="L73" i="1"/>
  <c r="L75" i="1"/>
  <c r="L76" i="1"/>
  <c r="L77" i="1"/>
  <c r="L78" i="1"/>
  <c r="L79" i="1"/>
  <c r="L80" i="1"/>
  <c r="L81" i="1"/>
  <c r="L82" i="1"/>
  <c r="L83" i="1"/>
  <c r="L84" i="1"/>
  <c r="L85" i="1"/>
  <c r="L86" i="1"/>
  <c r="L88" i="1"/>
  <c r="L89" i="1"/>
  <c r="L90" i="1"/>
  <c r="L91" i="1"/>
  <c r="L92" i="1"/>
  <c r="L93" i="1"/>
  <c r="L94" i="1"/>
  <c r="L95" i="1"/>
  <c r="L96" i="1"/>
  <c r="L97" i="1"/>
  <c r="L98" i="1"/>
  <c r="L99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41" i="1"/>
  <c r="I63" i="1"/>
  <c r="I64" i="1"/>
  <c r="I65" i="1"/>
  <c r="I66" i="1"/>
  <c r="I67" i="1"/>
  <c r="I68" i="1"/>
  <c r="I69" i="1"/>
  <c r="I70" i="1"/>
  <c r="I71" i="1"/>
  <c r="I72" i="1"/>
  <c r="I73" i="1"/>
  <c r="I75" i="1"/>
  <c r="I76" i="1"/>
  <c r="I77" i="1"/>
  <c r="I78" i="1"/>
  <c r="I79" i="1"/>
  <c r="I80" i="1"/>
  <c r="I81" i="1"/>
  <c r="I82" i="1"/>
  <c r="I83" i="1"/>
  <c r="I84" i="1"/>
  <c r="I85" i="1"/>
  <c r="I86" i="1"/>
  <c r="I88" i="1"/>
  <c r="I89" i="1"/>
  <c r="I90" i="1"/>
  <c r="I91" i="1"/>
  <c r="I92" i="1"/>
  <c r="I93" i="1"/>
  <c r="I94" i="1"/>
  <c r="I95" i="1"/>
  <c r="I96" i="1"/>
  <c r="I97" i="1"/>
  <c r="I98" i="1"/>
  <c r="I99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41" i="1"/>
  <c r="F63" i="1"/>
  <c r="M63" i="1" s="1"/>
  <c r="O63" i="1" s="1"/>
  <c r="F64" i="1"/>
  <c r="M64" i="1" s="1"/>
  <c r="O64" i="1" s="1"/>
  <c r="F65" i="1"/>
  <c r="M65" i="1" s="1"/>
  <c r="O65" i="1" s="1"/>
  <c r="F66" i="1"/>
  <c r="M66" i="1" s="1"/>
  <c r="O66" i="1" s="1"/>
  <c r="F67" i="1"/>
  <c r="M67" i="1" s="1"/>
  <c r="O67" i="1" s="1"/>
  <c r="F68" i="1"/>
  <c r="M68" i="1" s="1"/>
  <c r="O68" i="1" s="1"/>
  <c r="F69" i="1"/>
  <c r="M69" i="1" s="1"/>
  <c r="O69" i="1" s="1"/>
  <c r="F70" i="1"/>
  <c r="M70" i="1" s="1"/>
  <c r="O70" i="1" s="1"/>
  <c r="F71" i="1"/>
  <c r="M71" i="1" s="1"/>
  <c r="O71" i="1" s="1"/>
  <c r="F72" i="1"/>
  <c r="M72" i="1" s="1"/>
  <c r="O72" i="1" s="1"/>
  <c r="F73" i="1"/>
  <c r="M73" i="1" s="1"/>
  <c r="O73" i="1" s="1"/>
  <c r="F75" i="1"/>
  <c r="M75" i="1" s="1"/>
  <c r="O75" i="1" s="1"/>
  <c r="F76" i="1"/>
  <c r="M76" i="1" s="1"/>
  <c r="O76" i="1" s="1"/>
  <c r="F77" i="1"/>
  <c r="M77" i="1" s="1"/>
  <c r="O77" i="1" s="1"/>
  <c r="F78" i="1"/>
  <c r="M78" i="1" s="1"/>
  <c r="O78" i="1" s="1"/>
  <c r="F79" i="1"/>
  <c r="M79" i="1" s="1"/>
  <c r="O79" i="1" s="1"/>
  <c r="F80" i="1"/>
  <c r="M80" i="1" s="1"/>
  <c r="O80" i="1" s="1"/>
  <c r="F81" i="1"/>
  <c r="M81" i="1" s="1"/>
  <c r="O81" i="1" s="1"/>
  <c r="F82" i="1"/>
  <c r="M82" i="1" s="1"/>
  <c r="O82" i="1" s="1"/>
  <c r="F83" i="1"/>
  <c r="M83" i="1" s="1"/>
  <c r="O83" i="1" s="1"/>
  <c r="F84" i="1"/>
  <c r="M84" i="1" s="1"/>
  <c r="O84" i="1" s="1"/>
  <c r="F85" i="1"/>
  <c r="M85" i="1" s="1"/>
  <c r="O85" i="1" s="1"/>
  <c r="F86" i="1"/>
  <c r="M86" i="1" s="1"/>
  <c r="O86" i="1" s="1"/>
  <c r="F88" i="1"/>
  <c r="M88" i="1" s="1"/>
  <c r="O88" i="1" s="1"/>
  <c r="F89" i="1"/>
  <c r="M89" i="1" s="1"/>
  <c r="O89" i="1" s="1"/>
  <c r="F90" i="1"/>
  <c r="M90" i="1" s="1"/>
  <c r="O90" i="1" s="1"/>
  <c r="F91" i="1"/>
  <c r="M91" i="1" s="1"/>
  <c r="O91" i="1" s="1"/>
  <c r="F92" i="1"/>
  <c r="M92" i="1" s="1"/>
  <c r="O92" i="1" s="1"/>
  <c r="F93" i="1"/>
  <c r="M93" i="1" s="1"/>
  <c r="O93" i="1" s="1"/>
  <c r="F94" i="1"/>
  <c r="M94" i="1" s="1"/>
  <c r="O94" i="1" s="1"/>
  <c r="F95" i="1"/>
  <c r="M95" i="1" s="1"/>
  <c r="O95" i="1" s="1"/>
  <c r="F96" i="1"/>
  <c r="M96" i="1" s="1"/>
  <c r="O96" i="1" s="1"/>
  <c r="F97" i="1"/>
  <c r="M97" i="1" s="1"/>
  <c r="O97" i="1" s="1"/>
  <c r="F98" i="1"/>
  <c r="M98" i="1" s="1"/>
  <c r="O98" i="1" s="1"/>
  <c r="F99" i="1"/>
  <c r="M99" i="1" s="1"/>
  <c r="O99" i="1" s="1"/>
  <c r="F101" i="1"/>
  <c r="M101" i="1" s="1"/>
  <c r="O101" i="1" s="1"/>
  <c r="F102" i="1"/>
  <c r="M102" i="1" s="1"/>
  <c r="O102" i="1" s="1"/>
  <c r="F103" i="1"/>
  <c r="M103" i="1" s="1"/>
  <c r="O103" i="1" s="1"/>
  <c r="F104" i="1"/>
  <c r="M104" i="1" s="1"/>
  <c r="O104" i="1" s="1"/>
  <c r="F105" i="1"/>
  <c r="M105" i="1" s="1"/>
  <c r="O105" i="1" s="1"/>
  <c r="F106" i="1"/>
  <c r="M106" i="1" s="1"/>
  <c r="O106" i="1" s="1"/>
  <c r="F107" i="1"/>
  <c r="M107" i="1" s="1"/>
  <c r="O107" i="1" s="1"/>
  <c r="F108" i="1"/>
  <c r="M108" i="1" s="1"/>
  <c r="O108" i="1" s="1"/>
  <c r="F109" i="1"/>
  <c r="M109" i="1" s="1"/>
  <c r="O109" i="1" s="1"/>
  <c r="F110" i="1"/>
  <c r="M110" i="1" s="1"/>
  <c r="O110" i="1" s="1"/>
  <c r="F111" i="1"/>
  <c r="M111" i="1" s="1"/>
  <c r="O111" i="1" s="1"/>
  <c r="F112" i="1"/>
  <c r="M112" i="1" s="1"/>
  <c r="O112" i="1" s="1"/>
  <c r="F113" i="1"/>
  <c r="M113" i="1" s="1"/>
  <c r="O113" i="1" s="1"/>
  <c r="F114" i="1"/>
  <c r="M114" i="1" s="1"/>
  <c r="O114" i="1" s="1"/>
  <c r="F115" i="1"/>
  <c r="M115" i="1" s="1"/>
  <c r="O115" i="1" s="1"/>
  <c r="F116" i="1"/>
  <c r="M116" i="1" s="1"/>
  <c r="O116" i="1" s="1"/>
  <c r="F117" i="1"/>
  <c r="M117" i="1" s="1"/>
  <c r="O117" i="1" s="1"/>
  <c r="F118" i="1"/>
  <c r="F119" i="1"/>
  <c r="M119" i="1" s="1"/>
  <c r="O119" i="1" s="1"/>
  <c r="F120" i="1"/>
  <c r="M120" i="1" s="1"/>
  <c r="O120" i="1" s="1"/>
  <c r="F121" i="1"/>
  <c r="M121" i="1" s="1"/>
  <c r="O121" i="1" s="1"/>
  <c r="F122" i="1"/>
  <c r="M122" i="1" s="1"/>
  <c r="O122" i="1" s="1"/>
  <c r="F123" i="1"/>
  <c r="M123" i="1" s="1"/>
  <c r="O123" i="1" s="1"/>
  <c r="F124" i="1"/>
  <c r="M124" i="1" s="1"/>
  <c r="O124" i="1" s="1"/>
  <c r="F126" i="1"/>
  <c r="M126" i="1" s="1"/>
  <c r="O126" i="1" s="1"/>
  <c r="F127" i="1"/>
  <c r="M127" i="1" s="1"/>
  <c r="O127" i="1" s="1"/>
  <c r="F128" i="1"/>
  <c r="M128" i="1" s="1"/>
  <c r="O128" i="1" s="1"/>
  <c r="F129" i="1"/>
  <c r="M129" i="1" s="1"/>
  <c r="O129" i="1" s="1"/>
  <c r="F130" i="1"/>
  <c r="M130" i="1" s="1"/>
  <c r="O130" i="1" s="1"/>
  <c r="F131" i="1"/>
  <c r="M131" i="1" s="1"/>
  <c r="O131" i="1" s="1"/>
  <c r="F132" i="1"/>
  <c r="M132" i="1" s="1"/>
  <c r="O132" i="1" s="1"/>
  <c r="F133" i="1"/>
  <c r="M133" i="1" s="1"/>
  <c r="O133" i="1" s="1"/>
  <c r="F134" i="1"/>
  <c r="M134" i="1" s="1"/>
  <c r="O134" i="1" s="1"/>
  <c r="F135" i="1"/>
  <c r="M135" i="1" s="1"/>
  <c r="O135" i="1" s="1"/>
  <c r="F136" i="1"/>
  <c r="M136" i="1" s="1"/>
  <c r="O136" i="1" s="1"/>
  <c r="F137" i="1"/>
  <c r="M137" i="1" s="1"/>
  <c r="O137" i="1" s="1"/>
  <c r="F141" i="1"/>
  <c r="M141" i="1" s="1"/>
  <c r="O141" i="1" s="1"/>
  <c r="M118" i="1" l="1"/>
  <c r="O118" i="1" s="1"/>
  <c r="M47" i="1"/>
  <c r="O47" i="1" s="1"/>
  <c r="M145" i="1"/>
  <c r="O145" i="1" s="1"/>
  <c r="M50" i="1"/>
  <c r="O50" i="1" s="1"/>
  <c r="M34" i="1"/>
  <c r="O34" i="1" s="1"/>
  <c r="M143" i="1"/>
  <c r="O143" i="1" s="1"/>
  <c r="M43" i="1"/>
  <c r="O43" i="1" s="1"/>
  <c r="M37" i="1"/>
  <c r="O37" i="1" s="1"/>
  <c r="M46" i="1"/>
  <c r="O46" i="1" s="1"/>
  <c r="M35" i="1"/>
  <c r="O35" i="1" s="1"/>
  <c r="M36" i="1"/>
  <c r="O36" i="1" s="1"/>
  <c r="M38" i="1"/>
  <c r="O38" i="1" s="1"/>
  <c r="M142" i="1"/>
  <c r="O142" i="1" s="1"/>
  <c r="M48" i="1"/>
  <c r="O48" i="1" s="1"/>
  <c r="M146" i="1"/>
  <c r="O146" i="1" s="1"/>
  <c r="M144" i="1"/>
  <c r="O144" i="1" s="1"/>
  <c r="F28" i="1"/>
  <c r="I28" i="1"/>
  <c r="L28" i="1"/>
  <c r="F19" i="1"/>
  <c r="I19" i="1"/>
  <c r="L19" i="1"/>
  <c r="F31" i="1"/>
  <c r="I31" i="1"/>
  <c r="L31" i="1"/>
  <c r="F62" i="1"/>
  <c r="I62" i="1"/>
  <c r="L62" i="1"/>
  <c r="F30" i="1"/>
  <c r="I30" i="1"/>
  <c r="L30" i="1"/>
  <c r="F29" i="1"/>
  <c r="I29" i="1"/>
  <c r="L29" i="1"/>
  <c r="F27" i="1"/>
  <c r="I27" i="1"/>
  <c r="L27" i="1"/>
  <c r="F26" i="1"/>
  <c r="I26" i="1"/>
  <c r="L26" i="1"/>
  <c r="F25" i="1"/>
  <c r="I25" i="1"/>
  <c r="L25" i="1"/>
  <c r="F24" i="1"/>
  <c r="I24" i="1"/>
  <c r="L24" i="1"/>
  <c r="F23" i="1"/>
  <c r="I23" i="1"/>
  <c r="L23" i="1"/>
  <c r="F20" i="1"/>
  <c r="I20" i="1"/>
  <c r="L20" i="1"/>
  <c r="F21" i="1"/>
  <c r="I21" i="1"/>
  <c r="L21" i="1"/>
  <c r="C22" i="1"/>
  <c r="E22" i="1"/>
  <c r="G22" i="1"/>
  <c r="H22" i="1"/>
  <c r="J22" i="1"/>
  <c r="K22" i="1"/>
  <c r="L22" i="1" l="1"/>
  <c r="I22" i="1"/>
  <c r="F22" i="1"/>
  <c r="M23" i="1"/>
  <c r="O23" i="1" s="1"/>
  <c r="M25" i="1"/>
  <c r="O25" i="1" s="1"/>
  <c r="M21" i="1"/>
  <c r="O21" i="1" s="1"/>
  <c r="M24" i="1"/>
  <c r="O24" i="1" s="1"/>
  <c r="M26" i="1"/>
  <c r="O26" i="1" s="1"/>
  <c r="M27" i="1"/>
  <c r="O27" i="1" s="1"/>
  <c r="M29" i="1"/>
  <c r="O29" i="1" s="1"/>
  <c r="M19" i="1"/>
  <c r="O19" i="1" s="1"/>
  <c r="M28" i="1"/>
  <c r="O28" i="1" s="1"/>
  <c r="M20" i="1"/>
  <c r="O20" i="1" s="1"/>
  <c r="M30" i="1"/>
  <c r="O30" i="1" s="1"/>
  <c r="M62" i="1"/>
  <c r="M31" i="1"/>
  <c r="O31" i="1" s="1"/>
  <c r="M22" i="1" l="1"/>
  <c r="O22" i="1" s="1"/>
  <c r="O62" i="1"/>
</calcChain>
</file>

<file path=xl/sharedStrings.xml><?xml version="1.0" encoding="utf-8"?>
<sst xmlns="http://schemas.openxmlformats.org/spreadsheetml/2006/main" count="206" uniqueCount="167">
  <si>
    <t xml:space="preserve"> </t>
  </si>
  <si>
    <t>r</t>
  </si>
  <si>
    <t>{MODIFIE}{CALCUL}~{BAS}</t>
  </si>
  <si>
    <t>/XG\R~</t>
  </si>
  <si>
    <t>^c</t>
  </si>
  <si>
    <t>{MODIFIE}{HOME}^~{BAS}</t>
  </si>
  <si>
    <t xml:space="preserve">C R E D I T S </t>
  </si>
  <si>
    <t>TOTAL</t>
  </si>
  <si>
    <t>ENGAGEMENTS</t>
  </si>
  <si>
    <t/>
  </si>
  <si>
    <t>/XG\C~</t>
  </si>
  <si>
    <t>CREDITS</t>
  </si>
  <si>
    <t>PAR</t>
  </si>
  <si>
    <t>DES</t>
  </si>
  <si>
    <t>SIGNATURE</t>
  </si>
  <si>
    <t>RISQUES</t>
  </si>
  <si>
    <t>Crédits à court terme</t>
  </si>
  <si>
    <t>Mobilisation</t>
  </si>
  <si>
    <t>Crédits à</t>
  </si>
  <si>
    <t xml:space="preserve">Crédits </t>
  </si>
  <si>
    <t>l'exportation</t>
  </si>
  <si>
    <t>l'importation</t>
  </si>
  <si>
    <t xml:space="preserve">           de</t>
  </si>
  <si>
    <t>après</t>
  </si>
  <si>
    <t>Trésorerie</t>
  </si>
  <si>
    <t>Habitat</t>
  </si>
  <si>
    <t>Equipement</t>
  </si>
  <si>
    <t>commerciales</t>
  </si>
  <si>
    <t>expédition</t>
  </si>
  <si>
    <t xml:space="preserve">1995 </t>
  </si>
  <si>
    <t xml:space="preserve">1996 </t>
  </si>
  <si>
    <t>1999</t>
  </si>
  <si>
    <t>2000</t>
  </si>
  <si>
    <t>total</t>
  </si>
  <si>
    <t xml:space="preserve">    et divers</t>
  </si>
  <si>
    <t xml:space="preserve">       et divers</t>
  </si>
  <si>
    <t xml:space="preserve">          septembre</t>
  </si>
  <si>
    <t xml:space="preserve">          décembre</t>
  </si>
  <si>
    <t xml:space="preserve">              Crédits à moyen terme</t>
  </si>
  <si>
    <t xml:space="preserve">             Crédits à long terme</t>
  </si>
  <si>
    <t>Période</t>
  </si>
  <si>
    <t xml:space="preserve">                      </t>
  </si>
  <si>
    <t>2001</t>
  </si>
  <si>
    <t>1997(1)</t>
  </si>
  <si>
    <t>1998</t>
  </si>
  <si>
    <t xml:space="preserve">          juin</t>
  </si>
  <si>
    <t>2002</t>
  </si>
  <si>
    <t>2004</t>
  </si>
  <si>
    <t>2005</t>
  </si>
  <si>
    <t>2006</t>
  </si>
  <si>
    <t>2007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</si>
  <si>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</si>
  <si>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</si>
  <si>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</si>
  <si>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</si>
  <si>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</si>
  <si>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</si>
  <si>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2003 </t>
  </si>
  <si>
    <t>II.11</t>
  </si>
  <si>
    <t xml:space="preserve">2008 janvier </t>
  </si>
  <si>
    <t>2008</t>
  </si>
  <si>
    <t xml:space="preserve">2009 janvier </t>
  </si>
  <si>
    <t xml:space="preserve">2009 </t>
  </si>
  <si>
    <t xml:space="preserve">2010 janvier 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</si>
  <si>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</si>
  <si>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</si>
  <si>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</si>
  <si>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</si>
  <si>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</si>
  <si>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</si>
  <si>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</si>
  <si>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</si>
  <si>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</si>
  <si>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</si>
  <si>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EVOLUTION DU RISQUE DU SYSTEME FINANCIER</t>
  </si>
  <si>
    <t>2008 décembre</t>
  </si>
  <si>
    <t xml:space="preserve">     (en millions de BIF)</t>
  </si>
  <si>
    <t xml:space="preserve">2011 janvier </t>
  </si>
  <si>
    <t>2009 février</t>
  </si>
  <si>
    <t>2009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</si>
  <si>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</si>
  <si>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</si>
  <si>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</si>
  <si>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</si>
  <si>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</si>
  <si>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</si>
  <si>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</si>
  <si>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</si>
  <si>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</si>
  <si>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2012 janvier </t>
  </si>
  <si>
    <t>2011</t>
  </si>
  <si>
    <t xml:space="preserve">2010 février </t>
  </si>
  <si>
    <t xml:space="preserve">2010 mars </t>
  </si>
  <si>
    <t xml:space="preserve">2010 avril 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</si>
  <si>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</si>
  <si>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</si>
  <si>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</si>
  <si>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</si>
  <si>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</si>
  <si>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</si>
  <si>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</si>
  <si>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</si>
  <si>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</t>
  </si>
  <si>
    <t>2012</t>
  </si>
  <si>
    <t>2011 février</t>
  </si>
  <si>
    <t>2011 mars</t>
  </si>
  <si>
    <t>2013</t>
  </si>
  <si>
    <t xml:space="preserve">2010 </t>
  </si>
  <si>
    <t>2012 mars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</si>
  <si>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</si>
  <si>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</si>
  <si>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</si>
  <si>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</si>
  <si>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</si>
  <si>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</si>
  <si>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</si>
  <si>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</si>
  <si>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 xml:space="preserve">Source : Compilé sur base des données des banques commerciales et des établissements financiers 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</si>
  <si>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</si>
  <si>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</si>
  <si>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</si>
  <si>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</si>
  <si>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</si>
  <si>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</si>
  <si>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</si>
  <si>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2015 Mars</t>
  </si>
  <si>
    <t>2013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</si>
  <si>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</si>
  <si>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</si>
  <si>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</si>
  <si>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</si>
  <si>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</si>
  <si>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</si>
  <si>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</t>
  </si>
  <si>
    <t xml:space="preserve">          Février </t>
  </si>
  <si>
    <t xml:space="preserve">          Mars</t>
  </si>
  <si>
    <t xml:space="preserve">2015 Janvier </t>
  </si>
  <si>
    <t>2014 Mars</t>
  </si>
  <si>
    <t>2013 Avril</t>
  </si>
  <si>
    <t>2013 Mai</t>
  </si>
  <si>
    <t>2013 Juin</t>
  </si>
  <si>
    <t>2012 Juin</t>
  </si>
  <si>
    <t>2013 Juillet</t>
  </si>
  <si>
    <t>2013 Août</t>
  </si>
  <si>
    <t>2013 Septembre</t>
  </si>
  <si>
    <t>2013 Octobre</t>
  </si>
  <si>
    <t>2013 Novembre</t>
  </si>
  <si>
    <t>des créances</t>
  </si>
  <si>
    <t>et autres</t>
  </si>
  <si>
    <t>2013 Décembre</t>
  </si>
  <si>
    <t>2012 Décembre</t>
  </si>
  <si>
    <t xml:space="preserve">2016 Janvier </t>
  </si>
  <si>
    <t>2015</t>
  </si>
  <si>
    <t>2014 Février</t>
  </si>
  <si>
    <t>2016Mars</t>
  </si>
  <si>
    <t>2014 Avril</t>
  </si>
  <si>
    <t>2014 Mai</t>
  </si>
  <si>
    <t>2014  Juin</t>
  </si>
  <si>
    <t>2013  Juin</t>
  </si>
  <si>
    <t>2014 Août</t>
  </si>
  <si>
    <t>Juillet</t>
  </si>
  <si>
    <t>2014 Octobre</t>
  </si>
  <si>
    <t>2014 Novembre</t>
  </si>
  <si>
    <t>2014 Décembre</t>
  </si>
  <si>
    <t>2016</t>
  </si>
  <si>
    <t xml:space="preserve">                  Rubriques</t>
  </si>
  <si>
    <t>2017 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</si>
</sst>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0.0_)"/>
    <numFmt numFmtId="166" formatCode="#,##0.0_);\(#,##0.0\)"/>
    <numFmt numFmtId="167" formatCode="_-* #,##0.0\ _F_-;\-* #,##0.0\ _F_-;_-* &quot;-&quot;??\ _F_-;_-@_-"/>
    <numFmt numFmtId="168" formatCode="0_)"/>
    <numFmt numFmtId="169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05">
    <xf numFmtId="165" fontId="0" fillId="0" borderId="0" xfId="0"/>
    <xf numFmtId="165" fontId="2" fillId="0" borderId="1" xfId="0" applyNumberFormat="1" applyFont="1" applyBorder="1" applyAlignment="1" applyProtection="1">
      <alignment horizontal="fill"/>
    </xf>
    <xf numFmtId="165" fontId="2" fillId="0" borderId="2" xfId="0" applyNumberFormat="1" applyFont="1" applyBorder="1" applyAlignment="1" applyProtection="1">
      <alignment horizontal="fill"/>
    </xf>
    <xf numFmtId="165" fontId="2" fillId="0" borderId="3" xfId="0" applyNumberFormat="1" applyFont="1" applyBorder="1" applyAlignment="1" applyProtection="1">
      <alignment horizontal="fill"/>
    </xf>
    <xf numFmtId="165" fontId="3" fillId="0" borderId="0" xfId="0" applyFont="1"/>
    <xf numFmtId="165" fontId="2" fillId="0" borderId="4" xfId="0" applyNumberFormat="1" applyFont="1" applyBorder="1" applyAlignment="1" applyProtection="1">
      <alignment horizontal="fill"/>
    </xf>
    <xf numFmtId="165" fontId="2" fillId="0" borderId="0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fill"/>
    </xf>
    <xf numFmtId="165" fontId="2" fillId="0" borderId="4" xfId="0" applyNumberFormat="1" applyFont="1" applyBorder="1" applyAlignment="1" applyProtection="1">
      <alignment horizontal="left"/>
    </xf>
    <xf numFmtId="165" fontId="2" fillId="0" borderId="0" xfId="0" applyFont="1" applyBorder="1"/>
    <xf numFmtId="165" fontId="2" fillId="0" borderId="0" xfId="0" applyNumberFormat="1" applyFont="1" applyBorder="1" applyAlignment="1" applyProtection="1">
      <alignment horizontal="left"/>
    </xf>
    <xf numFmtId="165" fontId="2" fillId="0" borderId="5" xfId="0" applyNumberFormat="1" applyFont="1" applyBorder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left"/>
    </xf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5" fontId="3" fillId="0" borderId="9" xfId="0" applyFont="1" applyBorder="1"/>
    <xf numFmtId="165" fontId="3" fillId="0" borderId="0" xfId="0" applyFont="1" applyBorder="1"/>
    <xf numFmtId="165" fontId="3" fillId="0" borderId="5" xfId="0" applyFont="1" applyBorder="1"/>
    <xf numFmtId="165" fontId="3" fillId="0" borderId="0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fill"/>
    </xf>
    <xf numFmtId="165" fontId="3" fillId="0" borderId="0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fill"/>
    </xf>
    <xf numFmtId="165" fontId="3" fillId="0" borderId="7" xfId="0" applyNumberFormat="1" applyFont="1" applyBorder="1" applyAlignment="1" applyProtection="1">
      <alignment horizontal="fill"/>
    </xf>
    <xf numFmtId="165" fontId="3" fillId="0" borderId="8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5" fontId="3" fillId="0" borderId="3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centerContinuous"/>
    </xf>
    <xf numFmtId="165" fontId="3" fillId="0" borderId="4" xfId="0" applyFont="1" applyBorder="1"/>
    <xf numFmtId="165" fontId="3" fillId="0" borderId="5" xfId="0" applyNumberFormat="1" applyFont="1" applyBorder="1" applyAlignment="1" applyProtection="1"/>
    <xf numFmtId="165" fontId="3" fillId="0" borderId="9" xfId="0" quotePrefix="1" applyNumberFormat="1" applyFont="1" applyBorder="1" applyAlignment="1" applyProtection="1">
      <alignment horizontal="center"/>
    </xf>
    <xf numFmtId="166" fontId="3" fillId="0" borderId="9" xfId="0" quotePrefix="1" applyNumberFormat="1" applyFont="1" applyBorder="1" applyAlignment="1" applyProtection="1">
      <alignment horizontal="center"/>
    </xf>
    <xf numFmtId="166" fontId="3" fillId="0" borderId="9" xfId="0" applyNumberFormat="1" applyFont="1" applyBorder="1" applyProtection="1"/>
    <xf numFmtId="166" fontId="3" fillId="0" borderId="0" xfId="0" applyNumberFormat="1" applyFont="1" applyBorder="1" applyProtection="1"/>
    <xf numFmtId="165" fontId="3" fillId="0" borderId="9" xfId="0" applyNumberFormat="1" applyFont="1" applyBorder="1" applyAlignment="1" applyProtection="1">
      <alignment horizontal="left"/>
    </xf>
    <xf numFmtId="166" fontId="3" fillId="0" borderId="9" xfId="0" applyNumberFormat="1" applyFont="1" applyBorder="1" applyAlignment="1" applyProtection="1">
      <alignment horizontal="center"/>
    </xf>
    <xf numFmtId="168" fontId="3" fillId="0" borderId="11" xfId="0" applyNumberFormat="1" applyFont="1" applyBorder="1" applyAlignment="1" applyProtection="1">
      <alignment horizontal="fill"/>
    </xf>
    <xf numFmtId="168" fontId="3" fillId="0" borderId="8" xfId="0" applyNumberFormat="1" applyFont="1" applyBorder="1" applyAlignment="1" applyProtection="1">
      <alignment horizontal="fill"/>
    </xf>
    <xf numFmtId="168" fontId="3" fillId="0" borderId="7" xfId="0" applyNumberFormat="1" applyFont="1" applyBorder="1" applyAlignment="1" applyProtection="1">
      <alignment horizontal="fill"/>
    </xf>
    <xf numFmtId="168" fontId="3" fillId="0" borderId="6" xfId="0" applyNumberFormat="1" applyFont="1" applyBorder="1" applyAlignment="1" applyProtection="1">
      <alignment horizontal="fill"/>
    </xf>
    <xf numFmtId="168" fontId="3" fillId="0" borderId="0" xfId="0" applyNumberFormat="1" applyFont="1"/>
    <xf numFmtId="168" fontId="3" fillId="0" borderId="0" xfId="0" applyNumberFormat="1" applyFont="1" applyAlignment="1" applyProtection="1">
      <alignment horizontal="center"/>
    </xf>
    <xf numFmtId="168" fontId="3" fillId="0" borderId="9" xfId="0" applyNumberFormat="1" applyFont="1" applyBorder="1" applyAlignment="1" applyProtection="1">
      <alignment horizontal="left"/>
    </xf>
    <xf numFmtId="168" fontId="3" fillId="0" borderId="9" xfId="0" applyNumberFormat="1" applyFont="1" applyBorder="1" applyAlignment="1" applyProtection="1">
      <alignment horizontal="centerContinuous"/>
    </xf>
    <xf numFmtId="168" fontId="3" fillId="0" borderId="0" xfId="0" applyNumberFormat="1" applyFont="1" applyAlignment="1" applyProtection="1"/>
    <xf numFmtId="168" fontId="3" fillId="0" borderId="9" xfId="0" applyNumberFormat="1" applyFont="1" applyBorder="1" applyAlignment="1" applyProtection="1"/>
    <xf numFmtId="168" fontId="3" fillId="0" borderId="4" xfId="0" applyNumberFormat="1" applyFont="1" applyBorder="1" applyAlignment="1" applyProtection="1"/>
    <xf numFmtId="168" fontId="3" fillId="0" borderId="0" xfId="0" applyNumberFormat="1" applyFont="1" applyAlignment="1" applyProtection="1">
      <alignment horizontal="centerContinuous"/>
    </xf>
    <xf numFmtId="168" fontId="3" fillId="0" borderId="5" xfId="1" applyNumberFormat="1" applyFont="1" applyBorder="1" applyAlignment="1" applyProtection="1">
      <alignment horizontal="centerContinuous"/>
    </xf>
    <xf numFmtId="168" fontId="3" fillId="0" borderId="0" xfId="0" applyNumberFormat="1" applyFont="1" applyBorder="1" applyAlignment="1" applyProtection="1"/>
    <xf numFmtId="168" fontId="3" fillId="0" borderId="9" xfId="0" quotePrefix="1" applyNumberFormat="1" applyFont="1" applyBorder="1" applyAlignment="1" applyProtection="1">
      <alignment horizontal="left"/>
    </xf>
    <xf numFmtId="168" fontId="3" fillId="0" borderId="5" xfId="1" applyNumberFormat="1" applyFont="1" applyBorder="1" applyAlignment="1" applyProtection="1">
      <alignment horizontal="right"/>
    </xf>
    <xf numFmtId="168" fontId="3" fillId="0" borderId="0" xfId="0" applyNumberFormat="1" applyFont="1" applyAlignment="1" applyProtection="1">
      <alignment horizontal="right"/>
    </xf>
    <xf numFmtId="168" fontId="3" fillId="0" borderId="9" xfId="0" applyNumberFormat="1" applyFont="1" applyBorder="1" applyAlignment="1" applyProtection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9" xfId="0" quotePrefix="1" applyNumberFormat="1" applyFont="1" applyFill="1" applyBorder="1" applyAlignment="1" applyProtection="1">
      <alignment horizontal="left"/>
    </xf>
    <xf numFmtId="167" fontId="3" fillId="0" borderId="5" xfId="1" applyNumberFormat="1" applyFont="1" applyBorder="1" applyAlignment="1" applyProtection="1">
      <alignment horizontal="right"/>
    </xf>
    <xf numFmtId="166" fontId="3" fillId="0" borderId="0" xfId="0" applyNumberFormat="1" applyFont="1" applyAlignment="1" applyProtection="1">
      <alignment horizontal="right"/>
    </xf>
    <xf numFmtId="166" fontId="3" fillId="0" borderId="9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5" fontId="3" fillId="0" borderId="9" xfId="0" quotePrefix="1" applyNumberFormat="1" applyFont="1" applyFill="1" applyBorder="1" applyAlignment="1" applyProtection="1">
      <alignment horizontal="left"/>
    </xf>
    <xf numFmtId="165" fontId="3" fillId="0" borderId="9" xfId="0" quotePrefix="1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3" fillId="0" borderId="9" xfId="0" applyNumberFormat="1" applyFont="1" applyFill="1" applyBorder="1" applyAlignment="1" applyProtection="1">
      <alignment horizontal="left"/>
    </xf>
    <xf numFmtId="169" fontId="3" fillId="0" borderId="5" xfId="1" applyNumberFormat="1" applyFont="1" applyFill="1" applyBorder="1" applyAlignment="1" applyProtection="1">
      <alignment horizontal="right"/>
    </xf>
    <xf numFmtId="169" fontId="3" fillId="0" borderId="0" xfId="0" applyNumberFormat="1" applyFont="1" applyFill="1" applyAlignment="1" applyProtection="1">
      <alignment horizontal="right"/>
    </xf>
    <xf numFmtId="169" fontId="3" fillId="0" borderId="9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Border="1" applyAlignment="1" applyProtection="1">
      <alignment horizontal="right"/>
    </xf>
    <xf numFmtId="165" fontId="3" fillId="0" borderId="0" xfId="0" applyFont="1" applyFill="1"/>
    <xf numFmtId="165" fontId="3" fillId="0" borderId="0" xfId="0" quotePrefix="1" applyNumberFormat="1" applyFont="1" applyBorder="1" applyAlignment="1" applyProtection="1">
      <alignment horizontal="center"/>
    </xf>
    <xf numFmtId="165" fontId="3" fillId="0" borderId="1" xfId="0" applyFont="1" applyBorder="1"/>
    <xf numFmtId="166" fontId="3" fillId="0" borderId="2" xfId="0" applyNumberFormat="1" applyFont="1" applyBorder="1" applyProtection="1"/>
    <xf numFmtId="166" fontId="3" fillId="0" borderId="3" xfId="0" applyNumberFormat="1" applyFont="1" applyBorder="1" applyProtection="1"/>
    <xf numFmtId="166" fontId="3" fillId="0" borderId="7" xfId="0" applyNumberFormat="1" applyFont="1" applyBorder="1" applyProtection="1"/>
    <xf numFmtId="166" fontId="3" fillId="0" borderId="8" xfId="0" applyNumberFormat="1" applyFont="1" applyBorder="1" applyProtection="1"/>
    <xf numFmtId="165" fontId="3" fillId="0" borderId="5" xfId="0" applyNumberFormat="1" applyFont="1" applyBorder="1" applyAlignment="1" applyProtection="1">
      <alignment horizontal="center"/>
    </xf>
    <xf numFmtId="165" fontId="3" fillId="0" borderId="9" xfId="0" quotePrefix="1" applyNumberFormat="1" applyFont="1" applyBorder="1" applyAlignment="1" applyProtection="1">
      <alignment horizontal="left"/>
    </xf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2" fillId="0" borderId="10" xfId="0" applyFont="1" applyBorder="1"/>
    <xf numFmtId="165" fontId="2" fillId="0" borderId="9" xfId="0" applyFont="1" applyBorder="1"/>
    <xf numFmtId="165" fontId="2" fillId="0" borderId="6" xfId="0" applyFont="1" applyBorder="1"/>
    <xf numFmtId="165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5" fontId="3" fillId="0" borderId="4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0" fillId="0" borderId="0" xfId="0" applyFont="1" applyBorder="1"/>
    <xf numFmtId="165" fontId="0" fillId="0" borderId="5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08333333333365E-2"/>
          <c:y val="4.0404040404040414E-2"/>
          <c:w val="0.90729169070185611"/>
          <c:h val="0.8787878787878951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risyfi'!$B$19:$B$28</c:f>
              <c:numCache>
                <c:formatCode>0_)</c:formatCode>
                <c:ptCount val="10"/>
                <c:pt idx="0">
                  <c:v>457.1</c:v>
                </c:pt>
                <c:pt idx="1">
                  <c:v>617.1</c:v>
                </c:pt>
                <c:pt idx="2">
                  <c:v>1003.6</c:v>
                </c:pt>
                <c:pt idx="3">
                  <c:v>574.1</c:v>
                </c:pt>
                <c:pt idx="4">
                  <c:v>478.4</c:v>
                </c:pt>
                <c:pt idx="5">
                  <c:v>1806.7</c:v>
                </c:pt>
                <c:pt idx="6">
                  <c:v>1158.2</c:v>
                </c:pt>
                <c:pt idx="7">
                  <c:v>1118.2</c:v>
                </c:pt>
                <c:pt idx="8">
                  <c:v>221.8</c:v>
                </c:pt>
                <c:pt idx="9" formatCode="_-* #,##0.0\ _F_-;\-* #,##0.0\ _F_-;_-* &quot;-&quot;??\ _F_-;_-@_-">
                  <c:v>1767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risyfi'!$C$19:$C$28</c:f>
              <c:numCache>
                <c:formatCode>0_)</c:formatCode>
                <c:ptCount val="10"/>
                <c:pt idx="0">
                  <c:v>2619.4</c:v>
                </c:pt>
                <c:pt idx="1">
                  <c:v>9930.7999999999993</c:v>
                </c:pt>
                <c:pt idx="2">
                  <c:v>8607.7000000000007</c:v>
                </c:pt>
                <c:pt idx="3">
                  <c:v>8388.6999999999989</c:v>
                </c:pt>
                <c:pt idx="4">
                  <c:v>16327.8</c:v>
                </c:pt>
                <c:pt idx="5">
                  <c:v>13136.3</c:v>
                </c:pt>
                <c:pt idx="6">
                  <c:v>8068.3</c:v>
                </c:pt>
                <c:pt idx="7">
                  <c:v>28332</c:v>
                </c:pt>
                <c:pt idx="8">
                  <c:v>14221.5</c:v>
                </c:pt>
                <c:pt idx="9" formatCode="#,##0.0_);\(#,##0.0\)">
                  <c:v>19332.8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risyfi'!$D$19:$D$28</c:f>
              <c:numCache>
                <c:formatCode>0_)</c:formatCode>
                <c:ptCount val="10"/>
                <c:pt idx="0">
                  <c:v>3858.7</c:v>
                </c:pt>
                <c:pt idx="1">
                  <c:v>2790.5</c:v>
                </c:pt>
                <c:pt idx="2">
                  <c:v>1424.6</c:v>
                </c:pt>
                <c:pt idx="3">
                  <c:v>1681.7</c:v>
                </c:pt>
                <c:pt idx="4">
                  <c:v>999.7</c:v>
                </c:pt>
                <c:pt idx="5">
                  <c:v>2368</c:v>
                </c:pt>
                <c:pt idx="6">
                  <c:v>1905.4</c:v>
                </c:pt>
                <c:pt idx="7">
                  <c:v>1501.1</c:v>
                </c:pt>
                <c:pt idx="8">
                  <c:v>2127.8000000000002</c:v>
                </c:pt>
                <c:pt idx="9" formatCode="#,##0.0_);\(#,##0.0\)">
                  <c:v>1120.9000000000001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risyfi'!$E$19:$E$28</c:f>
              <c:numCache>
                <c:formatCode>0_)</c:formatCode>
                <c:ptCount val="10"/>
                <c:pt idx="0">
                  <c:v>26522.2</c:v>
                </c:pt>
                <c:pt idx="1">
                  <c:v>27426.1</c:v>
                </c:pt>
                <c:pt idx="2">
                  <c:v>33227.800000000003</c:v>
                </c:pt>
                <c:pt idx="3">
                  <c:v>47783.1</c:v>
                </c:pt>
                <c:pt idx="4">
                  <c:v>56712.9</c:v>
                </c:pt>
                <c:pt idx="5">
                  <c:v>85060.9</c:v>
                </c:pt>
                <c:pt idx="6">
                  <c:v>102608.3</c:v>
                </c:pt>
                <c:pt idx="7">
                  <c:v>115273.2</c:v>
                </c:pt>
                <c:pt idx="8">
                  <c:v>130656.6</c:v>
                </c:pt>
                <c:pt idx="9" formatCode="#,##0.0_);\(#,##0.0\)">
                  <c:v>121364.5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risyfi'!$F$19:$F$28</c:f>
              <c:numCache>
                <c:formatCode>0_)</c:formatCode>
                <c:ptCount val="10"/>
                <c:pt idx="0">
                  <c:v>33457.4</c:v>
                </c:pt>
                <c:pt idx="1">
                  <c:v>40764.5</c:v>
                </c:pt>
                <c:pt idx="2">
                  <c:v>44263.700000000004</c:v>
                </c:pt>
                <c:pt idx="3">
                  <c:v>58427.6</c:v>
                </c:pt>
                <c:pt idx="4">
                  <c:v>74518.8</c:v>
                </c:pt>
                <c:pt idx="5">
                  <c:v>102371.9</c:v>
                </c:pt>
                <c:pt idx="6">
                  <c:v>113740.2</c:v>
                </c:pt>
                <c:pt idx="7">
                  <c:v>146224.5</c:v>
                </c:pt>
                <c:pt idx="8">
                  <c:v>147227.70000000001</c:v>
                </c:pt>
                <c:pt idx="9" formatCode="#,##0.0_);\(#,##0.0\)">
                  <c:v>143585.20000000001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risyfi'!$G$19:$G$28</c:f>
              <c:numCache>
                <c:formatCode>0_)</c:formatCode>
                <c:ptCount val="10"/>
                <c:pt idx="0">
                  <c:v>1603.3</c:v>
                </c:pt>
                <c:pt idx="1">
                  <c:v>1455.1</c:v>
                </c:pt>
                <c:pt idx="2">
                  <c:v>1366.6</c:v>
                </c:pt>
                <c:pt idx="3">
                  <c:v>1233.1999999999998</c:v>
                </c:pt>
                <c:pt idx="4">
                  <c:v>1622.1</c:v>
                </c:pt>
                <c:pt idx="5">
                  <c:v>2528.6</c:v>
                </c:pt>
                <c:pt idx="6">
                  <c:v>3561.3</c:v>
                </c:pt>
                <c:pt idx="7">
                  <c:v>4421.7</c:v>
                </c:pt>
                <c:pt idx="8">
                  <c:v>4527.5</c:v>
                </c:pt>
                <c:pt idx="9" formatCode="#,##0.0_);\(#,##0.0\)">
                  <c:v>3941.8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5391728"/>
        <c:axId val="-1375395536"/>
      </c:lineChart>
      <c:catAx>
        <c:axId val="-1375391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-1375395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75395536"/>
        <c:scaling>
          <c:orientation val="minMax"/>
        </c:scaling>
        <c:delete val="0"/>
        <c:axPos val="l"/>
        <c:numFmt formatCode="0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-13753917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9525</xdr:rowOff>
    </xdr:from>
    <xdr:to>
      <xdr:col>1</xdr:col>
      <xdr:colOff>0</xdr:colOff>
      <xdr:row>18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28575" y="2228850"/>
          <a:ext cx="17811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O213"/>
  <sheetViews>
    <sheetView showGridLines="0" tabSelected="1" view="pageBreakPreview" zoomScale="60" zoomScaleNormal="100" workbookViewId="0">
      <pane xSplit="1" ySplit="32" topLeftCell="H170" activePane="bottomRight" state="frozen"/>
      <selection pane="topRight" activeCell="B1" sqref="B1"/>
      <selection pane="bottomLeft" activeCell="A33" sqref="A33"/>
      <selection pane="bottomRight" activeCell="O55" sqref="O55"/>
    </sheetView>
  </sheetViews>
  <sheetFormatPr defaultColWidth="12.6640625" defaultRowHeight="12.75" x14ac:dyDescent="0.2"/>
  <cols>
    <col min="1" max="1" width="21.109375" style="4" customWidth="1"/>
    <col min="2" max="2" width="10.109375" style="4" customWidth="1"/>
    <col min="3" max="3" width="8.77734375" style="4" bestFit="1" customWidth="1"/>
    <col min="4" max="4" width="9.5546875" style="4" customWidth="1"/>
    <col min="5" max="5" width="8.6640625" style="4" customWidth="1"/>
    <col min="6" max="6" width="9.6640625" style="4" bestFit="1" customWidth="1"/>
    <col min="7" max="7" width="8.6640625" style="4" customWidth="1"/>
    <col min="8" max="8" width="10.6640625" style="4" customWidth="1"/>
    <col min="9" max="9" width="9.109375" style="4" customWidth="1"/>
    <col min="10" max="10" width="8.33203125" style="4" customWidth="1"/>
    <col min="11" max="11" width="11.88671875" style="4" customWidth="1"/>
    <col min="12" max="12" width="8.109375" style="4" customWidth="1"/>
    <col min="13" max="13" width="8.88671875" style="4" customWidth="1"/>
    <col min="14" max="14" width="14.6640625" style="4" customWidth="1"/>
    <col min="15" max="15" width="9.6640625" style="4" customWidth="1"/>
    <col min="16" max="16" width="4.44140625" style="4" customWidth="1"/>
    <col min="17" max="17" width="22.6640625" style="4" customWidth="1"/>
    <col min="18" max="16384" width="12.6640625" style="4"/>
  </cols>
  <sheetData>
    <row r="1" spans="1:249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49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249" x14ac:dyDescent="0.2">
      <c r="A3" s="8" t="s">
        <v>0</v>
      </c>
      <c r="B3" s="9"/>
      <c r="C3" s="9"/>
      <c r="D3" s="9"/>
      <c r="E3" s="9"/>
      <c r="F3" s="9"/>
      <c r="G3" s="9"/>
      <c r="H3" s="10" t="s">
        <v>0</v>
      </c>
      <c r="I3" s="9"/>
      <c r="J3" s="9"/>
      <c r="K3" s="9"/>
      <c r="L3" s="9"/>
      <c r="M3" s="9"/>
      <c r="N3" s="9"/>
      <c r="O3" s="11" t="s">
        <v>58</v>
      </c>
      <c r="IN3" s="12" t="s">
        <v>1</v>
      </c>
      <c r="IO3" s="13" t="s">
        <v>2</v>
      </c>
    </row>
    <row r="4" spans="1:249" ht="15.75" customHeight="1" x14ac:dyDescent="0.2">
      <c r="A4" s="100" t="s">
        <v>74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  <c r="IO4" s="13" t="s">
        <v>3</v>
      </c>
    </row>
    <row r="5" spans="1:249" ht="15.75" customHeight="1" x14ac:dyDescent="0.25">
      <c r="A5" s="100" t="s">
        <v>76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</row>
    <row r="6" spans="1:249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IN6" s="12"/>
    </row>
    <row r="7" spans="1:249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17"/>
      <c r="N7" s="18"/>
      <c r="O7" s="17"/>
      <c r="IN7" s="12" t="s">
        <v>4</v>
      </c>
      <c r="IO7" s="13" t="s">
        <v>5</v>
      </c>
    </row>
    <row r="8" spans="1:249" x14ac:dyDescent="0.2">
      <c r="A8" s="17" t="s">
        <v>41</v>
      </c>
      <c r="B8" s="18"/>
      <c r="C8" s="18"/>
      <c r="D8" s="18"/>
      <c r="E8" s="18"/>
      <c r="F8" s="95" t="s">
        <v>6</v>
      </c>
      <c r="G8" s="18"/>
      <c r="H8" s="18"/>
      <c r="I8" s="18"/>
      <c r="J8" s="18"/>
      <c r="K8" s="18"/>
      <c r="L8" s="19"/>
      <c r="M8" s="96" t="s">
        <v>7</v>
      </c>
      <c r="N8" s="95" t="s">
        <v>8</v>
      </c>
      <c r="O8" s="96" t="s">
        <v>7</v>
      </c>
      <c r="IN8" s="12" t="s">
        <v>9</v>
      </c>
      <c r="IO8" s="13" t="s">
        <v>10</v>
      </c>
    </row>
    <row r="9" spans="1:249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96" t="s">
        <v>11</v>
      </c>
      <c r="N9" s="95" t="s">
        <v>12</v>
      </c>
      <c r="O9" s="96" t="s">
        <v>13</v>
      </c>
      <c r="IN9" s="12" t="s">
        <v>9</v>
      </c>
    </row>
    <row r="10" spans="1:249" x14ac:dyDescent="0.2">
      <c r="A10" s="22"/>
      <c r="B10" s="25"/>
      <c r="C10" s="25"/>
      <c r="D10" s="25"/>
      <c r="E10" s="25"/>
      <c r="F10" s="25"/>
      <c r="G10" s="23"/>
      <c r="H10" s="23"/>
      <c r="I10" s="23"/>
      <c r="J10" s="25"/>
      <c r="K10" s="25"/>
      <c r="L10" s="26"/>
      <c r="M10" s="96"/>
      <c r="N10" s="95" t="s">
        <v>14</v>
      </c>
      <c r="O10" s="96" t="s">
        <v>15</v>
      </c>
      <c r="IN10" s="12"/>
    </row>
    <row r="11" spans="1:249" x14ac:dyDescent="0.2">
      <c r="A11" s="22"/>
      <c r="B11" s="27"/>
      <c r="C11" s="23"/>
      <c r="D11" s="23"/>
      <c r="E11" s="23"/>
      <c r="F11" s="23"/>
      <c r="G11" s="27"/>
      <c r="H11" s="28"/>
      <c r="I11" s="29"/>
      <c r="J11" s="28"/>
      <c r="K11" s="23"/>
      <c r="L11" s="24"/>
      <c r="M11" s="21"/>
      <c r="N11" s="20"/>
      <c r="O11" s="21"/>
      <c r="IN11" s="12"/>
    </row>
    <row r="12" spans="1:249" ht="15.75" customHeight="1" x14ac:dyDescent="0.2">
      <c r="A12" s="22"/>
      <c r="B12" s="30"/>
      <c r="C12" s="23"/>
      <c r="D12" s="80" t="s">
        <v>16</v>
      </c>
      <c r="E12" s="23"/>
      <c r="F12" s="23"/>
      <c r="G12" s="97" t="s">
        <v>38</v>
      </c>
      <c r="H12" s="98"/>
      <c r="I12" s="99"/>
      <c r="J12" s="20"/>
      <c r="K12" s="31" t="s">
        <v>39</v>
      </c>
      <c r="L12" s="24"/>
      <c r="M12" s="21"/>
      <c r="N12" s="20"/>
      <c r="O12" s="21"/>
      <c r="IN12" s="12"/>
    </row>
    <row r="13" spans="1:249" x14ac:dyDescent="0.2">
      <c r="A13" s="17"/>
      <c r="B13" s="32"/>
      <c r="C13" s="25"/>
      <c r="D13" s="25"/>
      <c r="E13" s="25"/>
      <c r="F13" s="25"/>
      <c r="G13" s="32"/>
      <c r="H13" s="25"/>
      <c r="I13" s="26"/>
      <c r="J13" s="25"/>
      <c r="K13" s="25"/>
      <c r="L13" s="26"/>
      <c r="M13" s="17"/>
      <c r="N13" s="18"/>
      <c r="O13" s="17"/>
      <c r="IN13" s="12" t="s">
        <v>9</v>
      </c>
    </row>
    <row r="14" spans="1:249" x14ac:dyDescent="0.2">
      <c r="A14" s="92" t="s">
        <v>165</v>
      </c>
      <c r="B14" s="33" t="s">
        <v>17</v>
      </c>
      <c r="C14" s="20" t="s">
        <v>18</v>
      </c>
      <c r="D14" s="21" t="s">
        <v>18</v>
      </c>
      <c r="E14" s="34" t="s">
        <v>19</v>
      </c>
      <c r="F14" s="17"/>
      <c r="G14" s="35"/>
      <c r="H14" s="17"/>
      <c r="I14" s="17"/>
      <c r="J14" s="35"/>
      <c r="K14" s="17"/>
      <c r="L14" s="17"/>
      <c r="M14" s="17"/>
      <c r="N14" s="18"/>
      <c r="O14" s="17"/>
      <c r="IN14" s="12" t="s">
        <v>9</v>
      </c>
    </row>
    <row r="15" spans="1:249" x14ac:dyDescent="0.2">
      <c r="A15" s="93"/>
      <c r="B15" s="33" t="s">
        <v>147</v>
      </c>
      <c r="C15" s="20" t="s">
        <v>20</v>
      </c>
      <c r="D15" s="21" t="s">
        <v>21</v>
      </c>
      <c r="E15" s="36" t="s">
        <v>22</v>
      </c>
      <c r="F15" s="17"/>
      <c r="G15" s="35"/>
      <c r="H15" s="17"/>
      <c r="I15" s="17"/>
      <c r="J15" s="35"/>
      <c r="K15" s="17"/>
      <c r="L15" s="17"/>
      <c r="M15" s="17"/>
      <c r="N15" s="18"/>
      <c r="O15" s="17"/>
      <c r="IN15" s="12" t="s">
        <v>9</v>
      </c>
    </row>
    <row r="16" spans="1:249" x14ac:dyDescent="0.2">
      <c r="A16" s="93"/>
      <c r="B16" s="33" t="s">
        <v>27</v>
      </c>
      <c r="C16" s="18"/>
      <c r="D16" s="21" t="s">
        <v>23</v>
      </c>
      <c r="E16" s="34" t="s">
        <v>24</v>
      </c>
      <c r="F16" s="21" t="s">
        <v>33</v>
      </c>
      <c r="G16" s="31" t="s">
        <v>25</v>
      </c>
      <c r="H16" s="37" t="s">
        <v>26</v>
      </c>
      <c r="I16" s="21" t="s">
        <v>33</v>
      </c>
      <c r="J16" s="31" t="s">
        <v>25</v>
      </c>
      <c r="K16" s="38" t="s">
        <v>26</v>
      </c>
      <c r="L16" s="21" t="s">
        <v>33</v>
      </c>
      <c r="M16" s="39"/>
      <c r="N16" s="40"/>
      <c r="O16" s="39"/>
      <c r="IN16" s="12" t="s">
        <v>9</v>
      </c>
    </row>
    <row r="17" spans="1:248" x14ac:dyDescent="0.2">
      <c r="A17" s="93" t="s">
        <v>40</v>
      </c>
      <c r="B17" s="86" t="s">
        <v>148</v>
      </c>
      <c r="C17" s="18"/>
      <c r="D17" s="21" t="s">
        <v>28</v>
      </c>
      <c r="E17" s="19"/>
      <c r="F17" s="17"/>
      <c r="G17" s="35"/>
      <c r="H17" s="41" t="s">
        <v>35</v>
      </c>
      <c r="I17" s="17"/>
      <c r="J17" s="35"/>
      <c r="K17" s="42" t="s">
        <v>34</v>
      </c>
      <c r="L17" s="17"/>
      <c r="M17" s="17"/>
      <c r="N17" s="18"/>
      <c r="O17" s="17"/>
      <c r="IN17" s="12" t="s">
        <v>9</v>
      </c>
    </row>
    <row r="18" spans="1:248" s="47" customFormat="1" x14ac:dyDescent="0.2">
      <c r="A18" s="43"/>
      <c r="B18" s="44"/>
      <c r="C18" s="45"/>
      <c r="D18" s="43"/>
      <c r="E18" s="44"/>
      <c r="F18" s="43"/>
      <c r="G18" s="46"/>
      <c r="H18" s="43"/>
      <c r="I18" s="43"/>
      <c r="J18" s="46"/>
      <c r="K18" s="43"/>
      <c r="L18" s="43"/>
      <c r="M18" s="43"/>
      <c r="N18" s="45"/>
      <c r="O18" s="43"/>
      <c r="IN18" s="48"/>
    </row>
    <row r="19" spans="1:248" s="47" customFormat="1" hidden="1" x14ac:dyDescent="0.2">
      <c r="A19" s="49" t="s">
        <v>29</v>
      </c>
      <c r="B19" s="50">
        <v>457.1</v>
      </c>
      <c r="C19" s="51">
        <v>2619.4</v>
      </c>
      <c r="D19" s="52">
        <v>3858.7</v>
      </c>
      <c r="E19" s="51">
        <v>26522.2</v>
      </c>
      <c r="F19" s="52">
        <f>SUM(B19:E19)</f>
        <v>33457.4</v>
      </c>
      <c r="G19" s="51">
        <v>1603.3</v>
      </c>
      <c r="H19" s="53">
        <v>6385.9</v>
      </c>
      <c r="I19" s="52">
        <f>SUM(G19:H19)</f>
        <v>7989.2</v>
      </c>
      <c r="J19" s="51">
        <v>4868.3999999999996</v>
      </c>
      <c r="K19" s="52">
        <v>3383.4</v>
      </c>
      <c r="L19" s="52">
        <f>SUM(J19:K19)</f>
        <v>8251.7999999999993</v>
      </c>
      <c r="M19" s="52">
        <f>SUM(F19,I19,L19)</f>
        <v>49698.399999999994</v>
      </c>
      <c r="N19" s="54">
        <v>11541.8</v>
      </c>
      <c r="O19" s="52">
        <f>SUM(M19:N19)</f>
        <v>61240.2</v>
      </c>
      <c r="IN19" s="48" t="s">
        <v>9</v>
      </c>
    </row>
    <row r="20" spans="1:248" s="47" customFormat="1" hidden="1" x14ac:dyDescent="0.2">
      <c r="A20" s="49" t="s">
        <v>30</v>
      </c>
      <c r="B20" s="55">
        <v>617.1</v>
      </c>
      <c r="C20" s="51">
        <v>9930.7999999999993</v>
      </c>
      <c r="D20" s="52">
        <v>2790.5</v>
      </c>
      <c r="E20" s="51">
        <v>27426.1</v>
      </c>
      <c r="F20" s="52">
        <f>SUM(B20:E20)</f>
        <v>40764.5</v>
      </c>
      <c r="G20" s="51">
        <v>1455.1</v>
      </c>
      <c r="H20" s="52">
        <v>6740.2</v>
      </c>
      <c r="I20" s="56">
        <f>SUM(G20:H20)</f>
        <v>8195.2999999999993</v>
      </c>
      <c r="J20" s="52">
        <v>4751.3999999999996</v>
      </c>
      <c r="K20" s="56">
        <v>3464.9</v>
      </c>
      <c r="L20" s="52">
        <f>SUM(J20:K20)</f>
        <v>8216.2999999999993</v>
      </c>
      <c r="M20" s="56">
        <f t="shared" ref="M20:M26" si="0">SUM(F20,I20,L20)</f>
        <v>57176.100000000006</v>
      </c>
      <c r="N20" s="50">
        <v>7138.4</v>
      </c>
      <c r="O20" s="52">
        <f>SUM(M20:N20)</f>
        <v>64314.500000000007</v>
      </c>
    </row>
    <row r="21" spans="1:248" s="47" customFormat="1" hidden="1" x14ac:dyDescent="0.2">
      <c r="A21" s="57" t="s">
        <v>43</v>
      </c>
      <c r="B21" s="58">
        <v>1003.6</v>
      </c>
      <c r="C21" s="59">
        <v>8607.7000000000007</v>
      </c>
      <c r="D21" s="60">
        <v>1424.6</v>
      </c>
      <c r="E21" s="59">
        <v>33227.800000000003</v>
      </c>
      <c r="F21" s="60">
        <f>SUM(B21:E21)</f>
        <v>44263.700000000004</v>
      </c>
      <c r="G21" s="59">
        <v>1366.6</v>
      </c>
      <c r="H21" s="60">
        <v>5485.8</v>
      </c>
      <c r="I21" s="61">
        <f>SUM(G21:H21)</f>
        <v>6852.4</v>
      </c>
      <c r="J21" s="60">
        <v>4240.3999999999996</v>
      </c>
      <c r="K21" s="61">
        <v>3523</v>
      </c>
      <c r="L21" s="60">
        <f>SUM(J21:K21)</f>
        <v>7763.4</v>
      </c>
      <c r="M21" s="61">
        <f t="shared" si="0"/>
        <v>58879.500000000007</v>
      </c>
      <c r="N21" s="60">
        <v>11102.7</v>
      </c>
      <c r="O21" s="60">
        <f>SUM(M21:N21)</f>
        <v>69982.200000000012</v>
      </c>
    </row>
    <row r="22" spans="1:248" s="47" customFormat="1" hidden="1" x14ac:dyDescent="0.2">
      <c r="A22" s="57" t="s">
        <v>44</v>
      </c>
      <c r="B22" s="58">
        <v>574.1</v>
      </c>
      <c r="C22" s="59">
        <f>9368.3-979.6</f>
        <v>8388.6999999999989</v>
      </c>
      <c r="D22" s="60">
        <v>1681.7</v>
      </c>
      <c r="E22" s="59">
        <f>48643.7-722.1-138.5</f>
        <v>47783.1</v>
      </c>
      <c r="F22" s="60">
        <f>SUM(B22:E22)</f>
        <v>58427.6</v>
      </c>
      <c r="G22" s="59">
        <f>1754.3-521.1</f>
        <v>1233.1999999999998</v>
      </c>
      <c r="H22" s="60">
        <f>6454.9-528.8</f>
        <v>5926.0999999999995</v>
      </c>
      <c r="I22" s="61">
        <f>SUM(G22:H22)</f>
        <v>7159.2999999999993</v>
      </c>
      <c r="J22" s="60">
        <f>4223.7-316.1-461.9</f>
        <v>3445.7</v>
      </c>
      <c r="K22" s="61">
        <f>2628.8-234.7-103.1</f>
        <v>2291.0000000000005</v>
      </c>
      <c r="L22" s="60">
        <f>SUM(J22:K22)</f>
        <v>5736.7000000000007</v>
      </c>
      <c r="M22" s="61">
        <f t="shared" si="0"/>
        <v>71323.599999999991</v>
      </c>
      <c r="N22" s="60">
        <v>8119.8</v>
      </c>
      <c r="O22" s="60">
        <f>SUM(M22:N22)</f>
        <v>79443.399999999994</v>
      </c>
    </row>
    <row r="23" spans="1:248" s="47" customFormat="1" hidden="1" x14ac:dyDescent="0.2">
      <c r="A23" s="57" t="s">
        <v>31</v>
      </c>
      <c r="B23" s="58">
        <v>478.4</v>
      </c>
      <c r="C23" s="59">
        <v>16327.8</v>
      </c>
      <c r="D23" s="60">
        <v>999.7</v>
      </c>
      <c r="E23" s="59">
        <v>56712.9</v>
      </c>
      <c r="F23" s="60">
        <f>SUM(B23:E23)</f>
        <v>74518.8</v>
      </c>
      <c r="G23" s="59">
        <v>1622.1</v>
      </c>
      <c r="H23" s="60">
        <v>7273.3</v>
      </c>
      <c r="I23" s="61">
        <f>SUM(G23:H23)</f>
        <v>8895.4</v>
      </c>
      <c r="J23" s="60">
        <v>3875.5</v>
      </c>
      <c r="K23" s="61">
        <v>2155.6999999999998</v>
      </c>
      <c r="L23" s="60">
        <f>SUM(J23:K23)</f>
        <v>6031.2</v>
      </c>
      <c r="M23" s="61">
        <f t="shared" si="0"/>
        <v>89445.4</v>
      </c>
      <c r="N23" s="60">
        <v>13658.4</v>
      </c>
      <c r="O23" s="60">
        <f>SUM(M23:N23)</f>
        <v>103103.79999999999</v>
      </c>
    </row>
    <row r="24" spans="1:248" s="47" customFormat="1" hidden="1" x14ac:dyDescent="0.2">
      <c r="A24" s="57" t="s">
        <v>32</v>
      </c>
      <c r="B24" s="58">
        <v>1806.7</v>
      </c>
      <c r="C24" s="59">
        <v>13136.3</v>
      </c>
      <c r="D24" s="60">
        <v>2368</v>
      </c>
      <c r="E24" s="59">
        <v>85060.9</v>
      </c>
      <c r="F24" s="60">
        <f t="shared" ref="F24:F31" si="1">SUM(B24:E24)</f>
        <v>102371.9</v>
      </c>
      <c r="G24" s="59">
        <v>2528.6</v>
      </c>
      <c r="H24" s="60">
        <v>11836.8</v>
      </c>
      <c r="I24" s="61">
        <f t="shared" ref="I24:I31" si="2">SUM(G24:H24)</f>
        <v>14365.4</v>
      </c>
      <c r="J24" s="60">
        <v>4203.6000000000004</v>
      </c>
      <c r="K24" s="61">
        <v>1710.1</v>
      </c>
      <c r="L24" s="60">
        <f t="shared" ref="L24:L31" si="3">SUM(J24:K24)</f>
        <v>5913.7000000000007</v>
      </c>
      <c r="M24" s="61">
        <f t="shared" si="0"/>
        <v>122650.99999999999</v>
      </c>
      <c r="N24" s="60">
        <v>15711.6</v>
      </c>
      <c r="O24" s="60">
        <f t="shared" ref="O24:O31" si="4">SUM(M24:N24)</f>
        <v>138362.59999999998</v>
      </c>
    </row>
    <row r="25" spans="1:248" s="47" customFormat="1" ht="14.25" hidden="1" customHeight="1" x14ac:dyDescent="0.2">
      <c r="A25" s="57" t="s">
        <v>42</v>
      </c>
      <c r="B25" s="58">
        <v>1158.2</v>
      </c>
      <c r="C25" s="59">
        <v>8068.3</v>
      </c>
      <c r="D25" s="60">
        <v>1905.4</v>
      </c>
      <c r="E25" s="59">
        <v>102608.3</v>
      </c>
      <c r="F25" s="60">
        <f t="shared" si="1"/>
        <v>113740.2</v>
      </c>
      <c r="G25" s="59">
        <v>3561.3</v>
      </c>
      <c r="H25" s="60">
        <v>14438.5</v>
      </c>
      <c r="I25" s="61">
        <f t="shared" si="2"/>
        <v>17999.8</v>
      </c>
      <c r="J25" s="60">
        <v>3859.3</v>
      </c>
      <c r="K25" s="61">
        <v>1577.7</v>
      </c>
      <c r="L25" s="60">
        <f t="shared" si="3"/>
        <v>5437</v>
      </c>
      <c r="M25" s="61">
        <f t="shared" si="0"/>
        <v>137177</v>
      </c>
      <c r="N25" s="60">
        <v>17153.599999999999</v>
      </c>
      <c r="O25" s="60">
        <f t="shared" si="4"/>
        <v>154330.6</v>
      </c>
    </row>
    <row r="26" spans="1:248" s="47" customFormat="1" ht="14.25" hidden="1" customHeight="1" x14ac:dyDescent="0.2">
      <c r="A26" s="57" t="s">
        <v>46</v>
      </c>
      <c r="B26" s="58">
        <v>1118.2</v>
      </c>
      <c r="C26" s="59">
        <v>28332</v>
      </c>
      <c r="D26" s="60">
        <v>1501.1</v>
      </c>
      <c r="E26" s="59">
        <v>115273.2</v>
      </c>
      <c r="F26" s="60">
        <f t="shared" si="1"/>
        <v>146224.5</v>
      </c>
      <c r="G26" s="59">
        <v>4421.7</v>
      </c>
      <c r="H26" s="60">
        <v>18831.599999999999</v>
      </c>
      <c r="I26" s="61">
        <f t="shared" si="2"/>
        <v>23253.3</v>
      </c>
      <c r="J26" s="60">
        <v>3682</v>
      </c>
      <c r="K26" s="61">
        <v>1904.2</v>
      </c>
      <c r="L26" s="60">
        <f t="shared" si="3"/>
        <v>5586.2</v>
      </c>
      <c r="M26" s="61">
        <f t="shared" si="0"/>
        <v>175064</v>
      </c>
      <c r="N26" s="60">
        <v>16246.6</v>
      </c>
      <c r="O26" s="60">
        <f t="shared" si="4"/>
        <v>191310.6</v>
      </c>
    </row>
    <row r="27" spans="1:248" s="47" customFormat="1" ht="14.25" hidden="1" customHeight="1" x14ac:dyDescent="0.2">
      <c r="A27" s="62" t="s">
        <v>57</v>
      </c>
      <c r="B27" s="58">
        <v>221.8</v>
      </c>
      <c r="C27" s="59">
        <v>14221.5</v>
      </c>
      <c r="D27" s="60">
        <v>2127.8000000000002</v>
      </c>
      <c r="E27" s="59">
        <v>130656.6</v>
      </c>
      <c r="F27" s="60">
        <f t="shared" si="1"/>
        <v>147227.70000000001</v>
      </c>
      <c r="G27" s="59">
        <v>4527.5</v>
      </c>
      <c r="H27" s="60">
        <v>23611.7</v>
      </c>
      <c r="I27" s="61">
        <f t="shared" si="2"/>
        <v>28139.200000000001</v>
      </c>
      <c r="J27" s="60">
        <v>3616.4</v>
      </c>
      <c r="K27" s="61">
        <v>1720.3</v>
      </c>
      <c r="L27" s="60">
        <f t="shared" si="3"/>
        <v>5336.7</v>
      </c>
      <c r="M27" s="61">
        <f t="shared" ref="M27:M31" si="5">SUM(F27,I27,L27)</f>
        <v>180703.60000000003</v>
      </c>
      <c r="N27" s="60">
        <v>16465.400000000001</v>
      </c>
      <c r="O27" s="60">
        <f t="shared" si="4"/>
        <v>197169.00000000003</v>
      </c>
    </row>
    <row r="28" spans="1:248" s="47" customFormat="1" ht="14.25" hidden="1" customHeight="1" x14ac:dyDescent="0.2">
      <c r="A28" s="62" t="s">
        <v>47</v>
      </c>
      <c r="B28" s="63">
        <v>1767</v>
      </c>
      <c r="C28" s="64">
        <v>19332.8</v>
      </c>
      <c r="D28" s="65">
        <v>1120.9000000000001</v>
      </c>
      <c r="E28" s="64">
        <v>121364.5</v>
      </c>
      <c r="F28" s="65">
        <f>SUM(B28:E28)</f>
        <v>143585.20000000001</v>
      </c>
      <c r="G28" s="64">
        <v>3941.8</v>
      </c>
      <c r="H28" s="65">
        <v>27685.200000000001</v>
      </c>
      <c r="I28" s="66">
        <f>SUM(G28:H28)</f>
        <v>31627</v>
      </c>
      <c r="J28" s="65">
        <v>3314.4</v>
      </c>
      <c r="K28" s="66">
        <v>1255.9000000000001</v>
      </c>
      <c r="L28" s="65">
        <f>SUM(J28:K28)</f>
        <v>4570.3</v>
      </c>
      <c r="M28" s="66">
        <f>SUM(F28,I28,L28)</f>
        <v>179782.5</v>
      </c>
      <c r="N28" s="65">
        <v>27486.400000000001</v>
      </c>
      <c r="O28" s="65">
        <f>SUM(M28:N28)</f>
        <v>207268.9</v>
      </c>
    </row>
    <row r="29" spans="1:248" ht="14.25" hidden="1" customHeight="1" x14ac:dyDescent="0.2">
      <c r="A29" s="67" t="s">
        <v>48</v>
      </c>
      <c r="B29" s="63">
        <v>1361</v>
      </c>
      <c r="C29" s="64">
        <v>6679.7</v>
      </c>
      <c r="D29" s="65">
        <v>1041.5</v>
      </c>
      <c r="E29" s="64">
        <v>129775.3</v>
      </c>
      <c r="F29" s="65">
        <f t="shared" si="1"/>
        <v>138857.5</v>
      </c>
      <c r="G29" s="64">
        <v>4469.5</v>
      </c>
      <c r="H29" s="65">
        <v>26406.400000000001</v>
      </c>
      <c r="I29" s="66">
        <f t="shared" si="2"/>
        <v>30875.9</v>
      </c>
      <c r="J29" s="65">
        <v>3235.3</v>
      </c>
      <c r="K29" s="66">
        <v>1204.0999999999999</v>
      </c>
      <c r="L29" s="65">
        <f t="shared" si="3"/>
        <v>4439.3999999999996</v>
      </c>
      <c r="M29" s="66">
        <f t="shared" si="5"/>
        <v>174172.79999999999</v>
      </c>
      <c r="N29" s="65">
        <v>29882.400000000001</v>
      </c>
      <c r="O29" s="65">
        <f t="shared" si="4"/>
        <v>204055.19999999998</v>
      </c>
    </row>
    <row r="30" spans="1:248" ht="14.25" hidden="1" customHeight="1" x14ac:dyDescent="0.2">
      <c r="A30" s="67" t="s">
        <v>49</v>
      </c>
      <c r="B30" s="63">
        <v>1656.4</v>
      </c>
      <c r="C30" s="64">
        <v>19607.8</v>
      </c>
      <c r="D30" s="65">
        <v>1131.0999999999999</v>
      </c>
      <c r="E30" s="64">
        <v>148430.1</v>
      </c>
      <c r="F30" s="65">
        <f t="shared" si="1"/>
        <v>170825.4</v>
      </c>
      <c r="G30" s="64">
        <v>5960.3</v>
      </c>
      <c r="H30" s="65">
        <v>32644.400000000001</v>
      </c>
      <c r="I30" s="66">
        <f t="shared" si="2"/>
        <v>38604.700000000004</v>
      </c>
      <c r="J30" s="65">
        <v>4095.6</v>
      </c>
      <c r="K30" s="66">
        <v>1700.5</v>
      </c>
      <c r="L30" s="65">
        <f t="shared" si="3"/>
        <v>5796.1</v>
      </c>
      <c r="M30" s="66">
        <f t="shared" si="5"/>
        <v>215226.2</v>
      </c>
      <c r="N30" s="65">
        <v>35804.699999999997</v>
      </c>
      <c r="O30" s="65">
        <f t="shared" si="4"/>
        <v>251030.90000000002</v>
      </c>
    </row>
    <row r="31" spans="1:248" ht="14.25" hidden="1" customHeight="1" x14ac:dyDescent="0.2">
      <c r="A31" s="67" t="s">
        <v>50</v>
      </c>
      <c r="B31" s="63">
        <v>4086.1</v>
      </c>
      <c r="C31" s="64">
        <v>7452.4</v>
      </c>
      <c r="D31" s="65">
        <v>1735.2</v>
      </c>
      <c r="E31" s="64">
        <v>160944.29999999999</v>
      </c>
      <c r="F31" s="65">
        <f t="shared" si="1"/>
        <v>174218</v>
      </c>
      <c r="G31" s="64">
        <v>7092.5</v>
      </c>
      <c r="H31" s="65">
        <v>41231.300000000003</v>
      </c>
      <c r="I31" s="66">
        <f t="shared" si="2"/>
        <v>48323.8</v>
      </c>
      <c r="J31" s="65">
        <v>5352.8</v>
      </c>
      <c r="K31" s="66">
        <v>1097.8</v>
      </c>
      <c r="L31" s="65">
        <f t="shared" si="3"/>
        <v>6450.6</v>
      </c>
      <c r="M31" s="66">
        <f t="shared" si="5"/>
        <v>228992.4</v>
      </c>
      <c r="N31" s="65">
        <v>39121.599999999999</v>
      </c>
      <c r="O31" s="65">
        <f t="shared" si="4"/>
        <v>268114</v>
      </c>
    </row>
    <row r="32" spans="1:248" ht="14.25" hidden="1" customHeight="1" x14ac:dyDescent="0.2">
      <c r="A32" s="67" t="s">
        <v>60</v>
      </c>
      <c r="B32" s="63">
        <v>3764.5</v>
      </c>
      <c r="C32" s="64">
        <v>23603.599999999999</v>
      </c>
      <c r="D32" s="65">
        <v>350.1</v>
      </c>
      <c r="E32" s="64">
        <v>177818.8</v>
      </c>
      <c r="F32" s="65">
        <v>205537</v>
      </c>
      <c r="G32" s="64">
        <v>10714.1</v>
      </c>
      <c r="H32" s="65">
        <v>61882.9</v>
      </c>
      <c r="I32" s="66">
        <v>72597</v>
      </c>
      <c r="J32" s="65">
        <v>6532.8</v>
      </c>
      <c r="K32" s="66">
        <v>944.4</v>
      </c>
      <c r="L32" s="65">
        <v>7477.2</v>
      </c>
      <c r="M32" s="66">
        <v>285611.2</v>
      </c>
      <c r="N32" s="65">
        <v>50153.599999999999</v>
      </c>
      <c r="O32" s="65">
        <v>335764.8</v>
      </c>
    </row>
    <row r="33" spans="1:15" ht="14.25" customHeight="1" x14ac:dyDescent="0.2">
      <c r="A33" s="67"/>
      <c r="B33" s="63"/>
      <c r="C33" s="64"/>
      <c r="D33" s="65"/>
      <c r="E33" s="64"/>
      <c r="F33" s="65"/>
      <c r="G33" s="64"/>
      <c r="H33" s="65"/>
      <c r="I33" s="66"/>
      <c r="J33" s="65"/>
      <c r="K33" s="66"/>
      <c r="L33" s="65"/>
      <c r="M33" s="66"/>
      <c r="N33" s="65"/>
      <c r="O33" s="65"/>
    </row>
    <row r="34" spans="1:15" ht="14.25" hidden="1" customHeight="1" x14ac:dyDescent="0.2">
      <c r="A34" s="68" t="s">
        <v>62</v>
      </c>
      <c r="B34" s="73">
        <v>5721.7000000000007</v>
      </c>
      <c r="C34" s="70">
        <v>2961.4</v>
      </c>
      <c r="D34" s="71">
        <v>1946.3</v>
      </c>
      <c r="E34" s="70">
        <v>202413.30000000002</v>
      </c>
      <c r="F34" s="71">
        <f t="shared" ref="F34:F41" si="6">SUM(B34:E34)</f>
        <v>213042.7</v>
      </c>
      <c r="G34" s="70">
        <v>15338.800000000001</v>
      </c>
      <c r="H34" s="71">
        <v>95369.199999999983</v>
      </c>
      <c r="I34" s="72">
        <f t="shared" ref="I34:I41" si="7">SUM(G34:H34)</f>
        <v>110707.99999999999</v>
      </c>
      <c r="J34" s="71">
        <v>8684.9000000000015</v>
      </c>
      <c r="K34" s="72">
        <v>509.9</v>
      </c>
      <c r="L34" s="71">
        <f t="shared" ref="L34:L41" si="8">SUM(J34:K34)</f>
        <v>9194.8000000000011</v>
      </c>
      <c r="M34" s="72">
        <f t="shared" ref="M34:M41" si="9">SUM(F34,I34,L34)</f>
        <v>332945.5</v>
      </c>
      <c r="N34" s="71">
        <v>52699.200000000004</v>
      </c>
      <c r="O34" s="71">
        <f t="shared" ref="O34:O41" si="10">SUM(M34:N34)</f>
        <v>385644.7</v>
      </c>
    </row>
    <row r="35" spans="1:15" ht="14.25" hidden="1" customHeight="1" x14ac:dyDescent="0.2">
      <c r="A35" s="68" t="s">
        <v>107</v>
      </c>
      <c r="B35" s="73">
        <v>6432.4000000000005</v>
      </c>
      <c r="C35" s="70">
        <v>11832.599999999999</v>
      </c>
      <c r="D35" s="71">
        <v>1895.9</v>
      </c>
      <c r="E35" s="70">
        <v>256084.59999999998</v>
      </c>
      <c r="F35" s="71">
        <f t="shared" si="6"/>
        <v>276245.5</v>
      </c>
      <c r="G35" s="70">
        <v>25050.399999999998</v>
      </c>
      <c r="H35" s="71">
        <v>118042.2</v>
      </c>
      <c r="I35" s="72">
        <f t="shared" si="7"/>
        <v>143092.6</v>
      </c>
      <c r="J35" s="71">
        <v>12244.5</v>
      </c>
      <c r="K35" s="72">
        <v>1467.8</v>
      </c>
      <c r="L35" s="71">
        <f t="shared" si="8"/>
        <v>13712.3</v>
      </c>
      <c r="M35" s="72">
        <f t="shared" si="9"/>
        <v>433050.39999999997</v>
      </c>
      <c r="N35" s="71">
        <v>72626.3</v>
      </c>
      <c r="O35" s="71">
        <f t="shared" si="10"/>
        <v>505676.69999999995</v>
      </c>
    </row>
    <row r="36" spans="1:15" ht="14.25" hidden="1" customHeight="1" x14ac:dyDescent="0.2">
      <c r="A36" s="68" t="s">
        <v>90</v>
      </c>
      <c r="B36" s="73">
        <v>10070.199999999999</v>
      </c>
      <c r="C36" s="70">
        <v>12577.599999999999</v>
      </c>
      <c r="D36" s="71">
        <v>1824.6</v>
      </c>
      <c r="E36" s="70">
        <v>368616.2</v>
      </c>
      <c r="F36" s="71">
        <f t="shared" si="6"/>
        <v>393088.6</v>
      </c>
      <c r="G36" s="70">
        <v>29936.7</v>
      </c>
      <c r="H36" s="71">
        <v>126266.79999999999</v>
      </c>
      <c r="I36" s="72">
        <f t="shared" si="7"/>
        <v>156203.5</v>
      </c>
      <c r="J36" s="71">
        <v>16356.199999999999</v>
      </c>
      <c r="K36" s="72">
        <v>9025.2999999999993</v>
      </c>
      <c r="L36" s="71">
        <f t="shared" si="8"/>
        <v>25381.5</v>
      </c>
      <c r="M36" s="72">
        <f t="shared" si="9"/>
        <v>574673.6</v>
      </c>
      <c r="N36" s="71">
        <v>70478</v>
      </c>
      <c r="O36" s="71">
        <f t="shared" si="10"/>
        <v>645151.6</v>
      </c>
    </row>
    <row r="37" spans="1:15" ht="14.25" customHeight="1" x14ac:dyDescent="0.2">
      <c r="A37" s="68" t="s">
        <v>103</v>
      </c>
      <c r="B37" s="73">
        <v>8670.6</v>
      </c>
      <c r="C37" s="70">
        <v>10386.6</v>
      </c>
      <c r="D37" s="71">
        <v>2652.5</v>
      </c>
      <c r="E37" s="70">
        <v>405010.5</v>
      </c>
      <c r="F37" s="71">
        <f t="shared" si="6"/>
        <v>426720.2</v>
      </c>
      <c r="G37" s="70">
        <v>32498.1</v>
      </c>
      <c r="H37" s="71">
        <v>151216.1</v>
      </c>
      <c r="I37" s="72">
        <f t="shared" si="7"/>
        <v>183714.2</v>
      </c>
      <c r="J37" s="71">
        <v>16420.8</v>
      </c>
      <c r="K37" s="72">
        <v>21741.1</v>
      </c>
      <c r="L37" s="71">
        <f t="shared" si="8"/>
        <v>38161.899999999994</v>
      </c>
      <c r="M37" s="72">
        <f t="shared" si="9"/>
        <v>648596.30000000005</v>
      </c>
      <c r="N37" s="71">
        <v>68758.7</v>
      </c>
      <c r="O37" s="71">
        <f t="shared" si="10"/>
        <v>717355</v>
      </c>
    </row>
    <row r="38" spans="1:15" ht="14.25" customHeight="1" x14ac:dyDescent="0.2">
      <c r="A38" s="68" t="s">
        <v>106</v>
      </c>
      <c r="B38" s="73">
        <v>27883.9</v>
      </c>
      <c r="C38" s="70">
        <v>6959.0999999999995</v>
      </c>
      <c r="D38" s="71">
        <v>3893.5</v>
      </c>
      <c r="E38" s="70">
        <v>395478.20000000007</v>
      </c>
      <c r="F38" s="71">
        <f t="shared" si="6"/>
        <v>434214.70000000007</v>
      </c>
      <c r="G38" s="70">
        <v>27499.200000000004</v>
      </c>
      <c r="H38" s="71">
        <v>182002.60000000003</v>
      </c>
      <c r="I38" s="72">
        <f t="shared" si="7"/>
        <v>209501.80000000005</v>
      </c>
      <c r="J38" s="71">
        <v>19923.2</v>
      </c>
      <c r="K38" s="72">
        <v>35392.1</v>
      </c>
      <c r="L38" s="71">
        <f t="shared" si="8"/>
        <v>55315.3</v>
      </c>
      <c r="M38" s="72">
        <f t="shared" si="9"/>
        <v>699031.80000000016</v>
      </c>
      <c r="N38" s="71">
        <v>86828.200000000012</v>
      </c>
      <c r="O38" s="71">
        <f t="shared" si="10"/>
        <v>785860.00000000023</v>
      </c>
    </row>
    <row r="39" spans="1:15" ht="14.25" customHeight="1" x14ac:dyDescent="0.2">
      <c r="A39" s="68" t="s">
        <v>120</v>
      </c>
      <c r="B39" s="73">
        <v>14479.8</v>
      </c>
      <c r="C39" s="70">
        <v>1179.5999999999999</v>
      </c>
      <c r="D39" s="71">
        <v>5745.1</v>
      </c>
      <c r="E39" s="70">
        <v>429689.3</v>
      </c>
      <c r="F39" s="71">
        <f t="shared" si="6"/>
        <v>451093.8</v>
      </c>
      <c r="G39" s="70">
        <v>20459.5</v>
      </c>
      <c r="H39" s="71">
        <v>192646.5</v>
      </c>
      <c r="I39" s="72">
        <f t="shared" si="7"/>
        <v>213106</v>
      </c>
      <c r="J39" s="71">
        <v>32849.9</v>
      </c>
      <c r="K39" s="72">
        <v>71698.2</v>
      </c>
      <c r="L39" s="71">
        <f t="shared" si="8"/>
        <v>104548.1</v>
      </c>
      <c r="M39" s="72">
        <f t="shared" si="9"/>
        <v>768747.9</v>
      </c>
      <c r="N39" s="71">
        <v>90359.4</v>
      </c>
      <c r="O39" s="71">
        <f t="shared" si="10"/>
        <v>859107.3</v>
      </c>
    </row>
    <row r="40" spans="1:15" ht="14.25" customHeight="1" x14ac:dyDescent="0.2">
      <c r="A40" s="68" t="s">
        <v>152</v>
      </c>
      <c r="B40" s="73">
        <v>166493.1</v>
      </c>
      <c r="C40" s="70">
        <v>6807.3</v>
      </c>
      <c r="D40" s="71">
        <v>5745.1</v>
      </c>
      <c r="E40" s="70">
        <v>291116.59999999998</v>
      </c>
      <c r="F40" s="71">
        <f t="shared" si="6"/>
        <v>470162.1</v>
      </c>
      <c r="G40" s="70">
        <v>17564.2</v>
      </c>
      <c r="H40" s="71">
        <v>162563.79999999999</v>
      </c>
      <c r="I40" s="72">
        <f t="shared" si="7"/>
        <v>180128</v>
      </c>
      <c r="J40" s="71">
        <v>60519</v>
      </c>
      <c r="K40" s="72">
        <v>56023</v>
      </c>
      <c r="L40" s="71">
        <f t="shared" si="8"/>
        <v>116542</v>
      </c>
      <c r="M40" s="72">
        <f t="shared" si="9"/>
        <v>766832.1</v>
      </c>
      <c r="N40" s="71">
        <v>84709.4</v>
      </c>
      <c r="O40" s="71">
        <f t="shared" si="10"/>
        <v>851541.5</v>
      </c>
    </row>
    <row r="41" spans="1:15" x14ac:dyDescent="0.2">
      <c r="A41" s="87" t="s">
        <v>164</v>
      </c>
      <c r="B41" s="91">
        <v>199717.1</v>
      </c>
      <c r="C41" s="91">
        <v>438.6</v>
      </c>
      <c r="D41" s="91">
        <v>3280.3</v>
      </c>
      <c r="E41" s="91">
        <v>270287.8</v>
      </c>
      <c r="F41" s="91">
        <f t="shared" si="6"/>
        <v>473723.8</v>
      </c>
      <c r="G41" s="91">
        <v>21756.2</v>
      </c>
      <c r="H41" s="91">
        <v>174051.6</v>
      </c>
      <c r="I41" s="91">
        <f t="shared" si="7"/>
        <v>195807.80000000002</v>
      </c>
      <c r="J41" s="91">
        <v>67282.899999999994</v>
      </c>
      <c r="K41" s="91">
        <v>53730.9</v>
      </c>
      <c r="L41" s="91">
        <f t="shared" si="8"/>
        <v>121013.79999999999</v>
      </c>
      <c r="M41" s="91">
        <f t="shared" si="9"/>
        <v>790545.39999999991</v>
      </c>
      <c r="N41" s="91">
        <v>65142.400000000001</v>
      </c>
      <c r="O41" s="91">
        <f t="shared" si="10"/>
        <v>855687.79999999993</v>
      </c>
    </row>
    <row r="42" spans="1:15" ht="14.25" customHeight="1" x14ac:dyDescent="0.2">
      <c r="A42" s="41"/>
      <c r="B42" s="73"/>
      <c r="C42" s="70"/>
      <c r="D42" s="71"/>
      <c r="E42" s="70"/>
      <c r="F42" s="71"/>
      <c r="G42" s="70"/>
      <c r="H42" s="71"/>
      <c r="I42" s="72"/>
      <c r="J42" s="71"/>
      <c r="K42" s="72"/>
      <c r="L42" s="71"/>
      <c r="M42" s="72"/>
      <c r="N42" s="71"/>
      <c r="O42" s="71"/>
    </row>
    <row r="43" spans="1:15" s="79" customFormat="1" ht="14.25" hidden="1" customHeight="1" x14ac:dyDescent="0.2">
      <c r="A43" s="68" t="s">
        <v>141</v>
      </c>
      <c r="B43" s="75">
        <v>11814.699999999999</v>
      </c>
      <c r="C43" s="76">
        <v>13069.5</v>
      </c>
      <c r="D43" s="77">
        <v>3244.8</v>
      </c>
      <c r="E43" s="76">
        <v>409565.5</v>
      </c>
      <c r="F43" s="71">
        <f t="shared" ref="F43:F44" si="11">SUM(B43:E43)</f>
        <v>437694.5</v>
      </c>
      <c r="G43" s="76">
        <v>32286.1</v>
      </c>
      <c r="H43" s="77">
        <v>146302.49999999997</v>
      </c>
      <c r="I43" s="72">
        <f t="shared" ref="I43:I44" si="12">SUM(G43:H43)</f>
        <v>178588.59999999998</v>
      </c>
      <c r="J43" s="77">
        <v>15309.8</v>
      </c>
      <c r="K43" s="78">
        <v>13391.6</v>
      </c>
      <c r="L43" s="71">
        <f t="shared" ref="L43:L44" si="13">SUM(J43:K43)</f>
        <v>28701.4</v>
      </c>
      <c r="M43" s="72">
        <f t="shared" ref="M43:M44" si="14">SUM(F43,I43,L43)</f>
        <v>644984.5</v>
      </c>
      <c r="N43" s="77">
        <v>65701.899999999994</v>
      </c>
      <c r="O43" s="71">
        <f t="shared" ref="O43:O44" si="15">SUM(M43:N43)</f>
        <v>710686.4</v>
      </c>
    </row>
    <row r="44" spans="1:15" ht="14.25" hidden="1" customHeight="1" x14ac:dyDescent="0.2">
      <c r="A44" s="68" t="s">
        <v>150</v>
      </c>
      <c r="B44" s="73">
        <v>8670.6</v>
      </c>
      <c r="C44" s="70">
        <v>10386.6</v>
      </c>
      <c r="D44" s="71">
        <v>2652.5</v>
      </c>
      <c r="E44" s="70">
        <v>405010.5</v>
      </c>
      <c r="F44" s="71">
        <f t="shared" si="11"/>
        <v>426720.2</v>
      </c>
      <c r="G44" s="70">
        <v>32498.1</v>
      </c>
      <c r="H44" s="71">
        <v>151216.1</v>
      </c>
      <c r="I44" s="72">
        <f t="shared" si="12"/>
        <v>183714.2</v>
      </c>
      <c r="J44" s="71">
        <v>16420.8</v>
      </c>
      <c r="K44" s="72">
        <v>21741.1</v>
      </c>
      <c r="L44" s="71">
        <f t="shared" si="13"/>
        <v>38161.899999999994</v>
      </c>
      <c r="M44" s="72">
        <f t="shared" si="14"/>
        <v>648596.30000000005</v>
      </c>
      <c r="N44" s="71">
        <v>68758.7</v>
      </c>
      <c r="O44" s="71">
        <f t="shared" si="15"/>
        <v>717355</v>
      </c>
    </row>
    <row r="45" spans="1:15" ht="14.25" hidden="1" customHeight="1" x14ac:dyDescent="0.2">
      <c r="A45" s="87" t="s">
        <v>126</v>
      </c>
      <c r="B45" s="91">
        <v>8387.9</v>
      </c>
      <c r="C45" s="88">
        <v>4756.3</v>
      </c>
      <c r="D45" s="89">
        <v>3363.9</v>
      </c>
      <c r="E45" s="88">
        <v>439561.2</v>
      </c>
      <c r="F45" s="89">
        <v>456069.3</v>
      </c>
      <c r="G45" s="88">
        <v>25974.2</v>
      </c>
      <c r="H45" s="89">
        <v>151275.40000000002</v>
      </c>
      <c r="I45" s="90">
        <v>177249.60000000003</v>
      </c>
      <c r="J45" s="89">
        <v>23163.300000000003</v>
      </c>
      <c r="K45" s="90">
        <v>20180.3</v>
      </c>
      <c r="L45" s="89">
        <v>43343.600000000006</v>
      </c>
      <c r="M45" s="90">
        <v>676662.5</v>
      </c>
      <c r="N45" s="89">
        <v>61326.7</v>
      </c>
      <c r="O45" s="89">
        <v>737989.2</v>
      </c>
    </row>
    <row r="46" spans="1:15" ht="14.25" hidden="1" customHeight="1" x14ac:dyDescent="0.2">
      <c r="A46" s="67" t="s">
        <v>158</v>
      </c>
      <c r="B46" s="73">
        <v>9775.7999999999993</v>
      </c>
      <c r="C46" s="70">
        <v>2280.5</v>
      </c>
      <c r="D46" s="71">
        <v>3173.9</v>
      </c>
      <c r="E46" s="70">
        <v>440392.19999999995</v>
      </c>
      <c r="F46" s="71">
        <f t="shared" ref="F46:F47" si="16">SUM(B46:E46)</f>
        <v>455622.39999999997</v>
      </c>
      <c r="G46" s="70">
        <v>28097.200000000001</v>
      </c>
      <c r="H46" s="71">
        <v>165588.6</v>
      </c>
      <c r="I46" s="72">
        <f t="shared" ref="I46:I47" si="17">SUM(G46:H46)</f>
        <v>193685.80000000002</v>
      </c>
      <c r="J46" s="71">
        <v>17596.900000000001</v>
      </c>
      <c r="K46" s="72">
        <v>18410.899999999998</v>
      </c>
      <c r="L46" s="71">
        <f t="shared" ref="L46:L47" si="18">SUM(J46:K46)</f>
        <v>36007.800000000003</v>
      </c>
      <c r="M46" s="72">
        <f t="shared" ref="M46:M47" si="19">SUM(F46,I46,L46)</f>
        <v>685316</v>
      </c>
      <c r="N46" s="71">
        <v>72301.200000000012</v>
      </c>
      <c r="O46" s="71">
        <f t="shared" ref="O46:O47" si="20">SUM(M46:N46)</f>
        <v>757617.2</v>
      </c>
    </row>
    <row r="47" spans="1:15" ht="14.25" hidden="1" customHeight="1" x14ac:dyDescent="0.2">
      <c r="A47" s="87" t="s">
        <v>144</v>
      </c>
      <c r="B47" s="73">
        <v>10368.299999999999</v>
      </c>
      <c r="C47" s="70">
        <v>10040.700000000001</v>
      </c>
      <c r="D47" s="71">
        <v>3400.7</v>
      </c>
      <c r="E47" s="70">
        <v>431163.8</v>
      </c>
      <c r="F47" s="71">
        <f t="shared" si="16"/>
        <v>454973.5</v>
      </c>
      <c r="G47" s="70">
        <v>29023.8</v>
      </c>
      <c r="H47" s="71">
        <v>180069.5</v>
      </c>
      <c r="I47" s="72">
        <f t="shared" si="17"/>
        <v>209093.3</v>
      </c>
      <c r="J47" s="71">
        <v>23371.599999999999</v>
      </c>
      <c r="K47" s="72">
        <v>28211.800000000003</v>
      </c>
      <c r="L47" s="71">
        <f t="shared" si="18"/>
        <v>51583.4</v>
      </c>
      <c r="M47" s="72">
        <f t="shared" si="19"/>
        <v>715650.20000000007</v>
      </c>
      <c r="N47" s="71">
        <v>77369.2</v>
      </c>
      <c r="O47" s="71">
        <f t="shared" si="20"/>
        <v>793019.4</v>
      </c>
    </row>
    <row r="48" spans="1:15" ht="14.25" hidden="1" customHeight="1" x14ac:dyDescent="0.2">
      <c r="A48" s="87" t="s">
        <v>149</v>
      </c>
      <c r="B48" s="73">
        <v>27883.9</v>
      </c>
      <c r="C48" s="70">
        <v>6959.0999999999995</v>
      </c>
      <c r="D48" s="71">
        <v>3893.5</v>
      </c>
      <c r="E48" s="70">
        <v>395478.20000000007</v>
      </c>
      <c r="F48" s="71">
        <f t="shared" ref="F48" si="21">SUM(B48:E48)</f>
        <v>434214.70000000007</v>
      </c>
      <c r="G48" s="70">
        <v>27499.200000000004</v>
      </c>
      <c r="H48" s="71">
        <v>182002.60000000003</v>
      </c>
      <c r="I48" s="72">
        <f t="shared" ref="I48" si="22">SUM(G48:H48)</f>
        <v>209501.80000000005</v>
      </c>
      <c r="J48" s="71">
        <v>19923.2</v>
      </c>
      <c r="K48" s="72">
        <v>35392.1</v>
      </c>
      <c r="L48" s="71">
        <f t="shared" ref="L48" si="23">SUM(J48:K48)</f>
        <v>55315.3</v>
      </c>
      <c r="M48" s="72">
        <f t="shared" ref="M48" si="24">SUM(F48,I48,L48)</f>
        <v>699031.80000000016</v>
      </c>
      <c r="N48" s="71">
        <v>86828.200000000012</v>
      </c>
      <c r="O48" s="71">
        <f t="shared" ref="O48" si="25">SUM(M48:N48)</f>
        <v>785860.00000000023</v>
      </c>
    </row>
    <row r="49" spans="1:15" ht="14.25" hidden="1" customHeight="1" x14ac:dyDescent="0.2">
      <c r="A49" s="41"/>
      <c r="B49" s="73"/>
      <c r="C49" s="70"/>
      <c r="D49" s="71"/>
      <c r="E49" s="70"/>
      <c r="F49" s="71"/>
      <c r="G49" s="70"/>
      <c r="H49" s="71"/>
      <c r="I49" s="72"/>
      <c r="J49" s="71"/>
      <c r="K49" s="72"/>
      <c r="L49" s="71"/>
      <c r="M49" s="72"/>
      <c r="N49" s="71"/>
      <c r="O49" s="71"/>
    </row>
    <row r="50" spans="1:15" ht="14.25" customHeight="1" x14ac:dyDescent="0.2">
      <c r="A50" s="68" t="s">
        <v>137</v>
      </c>
      <c r="B50" s="73">
        <v>29163.9</v>
      </c>
      <c r="C50" s="70">
        <v>3429.7</v>
      </c>
      <c r="D50" s="71">
        <v>2473.4</v>
      </c>
      <c r="E50" s="70">
        <v>410567.5</v>
      </c>
      <c r="F50" s="71">
        <f t="shared" ref="F50" si="26">SUM(B50:E50)</f>
        <v>445634.5</v>
      </c>
      <c r="G50" s="70">
        <v>27124.3</v>
      </c>
      <c r="H50" s="71">
        <v>176360.3</v>
      </c>
      <c r="I50" s="72">
        <f t="shared" ref="I50" si="27">SUM(G50:H50)</f>
        <v>203484.59999999998</v>
      </c>
      <c r="J50" s="71">
        <v>20450.2</v>
      </c>
      <c r="K50" s="72">
        <v>33467.5</v>
      </c>
      <c r="L50" s="71">
        <f t="shared" ref="L50" si="28">SUM(J50:K50)</f>
        <v>53917.7</v>
      </c>
      <c r="M50" s="72">
        <f t="shared" ref="M50" si="29">SUM(F50,I50,L50)</f>
        <v>703036.79999999993</v>
      </c>
      <c r="N50" s="71">
        <v>87233.2</v>
      </c>
      <c r="O50" s="71">
        <f t="shared" ref="O50" si="30">SUM(M50:N50)</f>
        <v>790269.99999999988</v>
      </c>
    </row>
    <row r="51" spans="1:15" ht="14.25" customHeight="1" x14ac:dyDescent="0.2">
      <c r="A51" s="74" t="s">
        <v>122</v>
      </c>
      <c r="B51" s="73">
        <v>29476.400000000001</v>
      </c>
      <c r="C51" s="70">
        <v>8897.7999999999993</v>
      </c>
      <c r="D51" s="71">
        <v>2762.2</v>
      </c>
      <c r="E51" s="70">
        <v>418051.4</v>
      </c>
      <c r="F51" s="71">
        <f t="shared" ref="F51" si="31">SUM(B51:E51)</f>
        <v>459187.80000000005</v>
      </c>
      <c r="G51" s="70">
        <v>27046.1</v>
      </c>
      <c r="H51" s="71">
        <v>177298.6</v>
      </c>
      <c r="I51" s="72">
        <f t="shared" ref="I51" si="32">SUM(G51:H51)</f>
        <v>204344.7</v>
      </c>
      <c r="J51" s="71">
        <v>24685</v>
      </c>
      <c r="K51" s="72">
        <v>43095.199999999997</v>
      </c>
      <c r="L51" s="71">
        <f t="shared" ref="L51" si="33">SUM(J51:K51)</f>
        <v>67780.2</v>
      </c>
      <c r="M51" s="72">
        <f t="shared" ref="M51" si="34">SUM(F51,I51,L51)</f>
        <v>731312.7</v>
      </c>
      <c r="N51" s="71">
        <v>84208.6</v>
      </c>
      <c r="O51" s="71">
        <f t="shared" ref="O51" si="35">SUM(M51:N51)</f>
        <v>815521.29999999993</v>
      </c>
    </row>
    <row r="52" spans="1:15" ht="14.25" customHeight="1" x14ac:dyDescent="0.2">
      <c r="A52" s="41" t="s">
        <v>123</v>
      </c>
      <c r="B52" s="73">
        <v>12049</v>
      </c>
      <c r="C52" s="70">
        <v>9326.7999999999993</v>
      </c>
      <c r="D52" s="71">
        <v>2205</v>
      </c>
      <c r="E52" s="70">
        <v>428618.8</v>
      </c>
      <c r="F52" s="71">
        <f t="shared" ref="F52" si="36">SUM(B52:E52)</f>
        <v>452199.6</v>
      </c>
      <c r="G52" s="70">
        <v>28163.9</v>
      </c>
      <c r="H52" s="71">
        <v>177514</v>
      </c>
      <c r="I52" s="72">
        <f t="shared" ref="I52" si="37">SUM(G52:H52)</f>
        <v>205677.9</v>
      </c>
      <c r="J52" s="71">
        <v>22031.599999999999</v>
      </c>
      <c r="K52" s="72">
        <v>69409.600000000006</v>
      </c>
      <c r="L52" s="71">
        <f t="shared" ref="L52" si="38">SUM(J52:K52)</f>
        <v>91441.200000000012</v>
      </c>
      <c r="M52" s="72">
        <f t="shared" ref="M52" si="39">SUM(F52,I52,L52)</f>
        <v>749318.7</v>
      </c>
      <c r="N52" s="71">
        <v>88932.6</v>
      </c>
      <c r="O52" s="71">
        <f t="shared" ref="O52" si="40">SUM(M52:N52)</f>
        <v>838251.29999999993</v>
      </c>
    </row>
    <row r="53" spans="1:15" ht="14.25" customHeight="1" x14ac:dyDescent="0.2">
      <c r="A53" s="41" t="s">
        <v>124</v>
      </c>
      <c r="B53" s="73">
        <v>14479.8</v>
      </c>
      <c r="C53" s="70">
        <v>1179.5999999999999</v>
      </c>
      <c r="D53" s="71">
        <v>5745.1</v>
      </c>
      <c r="E53" s="70">
        <v>429689.3</v>
      </c>
      <c r="F53" s="71">
        <f t="shared" ref="F53" si="41">SUM(B53:E53)</f>
        <v>451093.8</v>
      </c>
      <c r="G53" s="70">
        <v>20459.5</v>
      </c>
      <c r="H53" s="71">
        <v>192646.5</v>
      </c>
      <c r="I53" s="72">
        <f t="shared" ref="I53" si="42">SUM(G53:H53)</f>
        <v>213106</v>
      </c>
      <c r="J53" s="71">
        <v>32849.9</v>
      </c>
      <c r="K53" s="72">
        <v>71698.2</v>
      </c>
      <c r="L53" s="71">
        <f t="shared" ref="L53" si="43">SUM(J53:K53)</f>
        <v>104548.1</v>
      </c>
      <c r="M53" s="72">
        <f t="shared" ref="M53" si="44">SUM(F53,I53,L53)</f>
        <v>768747.9</v>
      </c>
      <c r="N53" s="71">
        <v>90359.4</v>
      </c>
      <c r="O53" s="71">
        <f t="shared" ref="O53" si="45">SUM(M53:N53)</f>
        <v>859107.3</v>
      </c>
    </row>
    <row r="54" spans="1:15" ht="14.25" customHeight="1" x14ac:dyDescent="0.2">
      <c r="A54" s="41"/>
      <c r="B54" s="73"/>
      <c r="C54" s="70"/>
      <c r="D54" s="71"/>
      <c r="E54" s="70"/>
      <c r="F54" s="71"/>
      <c r="G54" s="70"/>
      <c r="H54" s="71"/>
      <c r="I54" s="72"/>
      <c r="J54" s="71"/>
      <c r="K54" s="72"/>
      <c r="L54" s="71"/>
      <c r="M54" s="72"/>
      <c r="N54" s="71"/>
      <c r="O54" s="71"/>
    </row>
    <row r="55" spans="1:15" ht="14.25" customHeight="1" x14ac:dyDescent="0.2">
      <c r="A55" s="68" t="s">
        <v>125</v>
      </c>
      <c r="B55" s="73">
        <v>17593.900000000001</v>
      </c>
      <c r="C55" s="70">
        <v>948</v>
      </c>
      <c r="D55" s="71">
        <v>2852.2</v>
      </c>
      <c r="E55" s="70">
        <v>427089</v>
      </c>
      <c r="F55" s="71">
        <f t="shared" ref="F55" si="46">SUM(B55:E55)</f>
        <v>448483.1</v>
      </c>
      <c r="G55" s="70">
        <v>19733.3</v>
      </c>
      <c r="H55" s="71">
        <v>198106</v>
      </c>
      <c r="I55" s="72">
        <f t="shared" ref="I55" si="47">SUM(G55:H55)</f>
        <v>217839.3</v>
      </c>
      <c r="J55" s="71">
        <v>34738.800000000003</v>
      </c>
      <c r="K55" s="72">
        <v>64074.9</v>
      </c>
      <c r="L55" s="71">
        <f t="shared" ref="L55" si="48">SUM(J55:K55)</f>
        <v>98813.700000000012</v>
      </c>
      <c r="M55" s="72">
        <f t="shared" ref="M55" si="49">SUM(F55,I55,L55)</f>
        <v>765136.09999999986</v>
      </c>
      <c r="N55" s="71">
        <v>78483.100000000006</v>
      </c>
      <c r="O55" s="71">
        <f t="shared" ref="O55" si="50">SUM(M55:N55)</f>
        <v>843619.19999999984</v>
      </c>
    </row>
    <row r="56" spans="1:15" ht="14.25" customHeight="1" x14ac:dyDescent="0.2">
      <c r="A56" s="41" t="s">
        <v>122</v>
      </c>
      <c r="B56" s="73">
        <v>17841.099999999999</v>
      </c>
      <c r="C56" s="70">
        <v>16302.6</v>
      </c>
      <c r="D56" s="71">
        <v>5054.2</v>
      </c>
      <c r="E56" s="70">
        <v>434034.5</v>
      </c>
      <c r="F56" s="71">
        <f t="shared" ref="F56" si="51">SUM(B56:E56)</f>
        <v>473232.4</v>
      </c>
      <c r="G56" s="70">
        <v>18398.8</v>
      </c>
      <c r="H56" s="71">
        <v>194241.8</v>
      </c>
      <c r="I56" s="72">
        <f t="shared" ref="I56" si="52">SUM(G56:H56)</f>
        <v>212640.59999999998</v>
      </c>
      <c r="J56" s="71">
        <v>35141.1</v>
      </c>
      <c r="K56" s="72">
        <v>69475.3</v>
      </c>
      <c r="L56" s="71">
        <f t="shared" ref="L56" si="53">SUM(J56:K56)</f>
        <v>104616.4</v>
      </c>
      <c r="M56" s="72">
        <f t="shared" ref="M56" si="54">SUM(F56,I56,L56)</f>
        <v>790489.4</v>
      </c>
      <c r="N56" s="71">
        <v>77819</v>
      </c>
      <c r="O56" s="71">
        <f t="shared" ref="O56" si="55">SUM(M56:N56)</f>
        <v>868308.4</v>
      </c>
    </row>
    <row r="57" spans="1:15" ht="14.25" customHeight="1" x14ac:dyDescent="0.2">
      <c r="A57" s="41" t="s">
        <v>123</v>
      </c>
      <c r="B57" s="73">
        <v>22750.2</v>
      </c>
      <c r="C57" s="70">
        <v>21264.1</v>
      </c>
      <c r="D57" s="71">
        <v>3956.8</v>
      </c>
      <c r="E57" s="70">
        <v>427080.4</v>
      </c>
      <c r="F57" s="71">
        <f t="shared" ref="F57" si="56">SUM(B57:E57)</f>
        <v>475051.5</v>
      </c>
      <c r="G57" s="70">
        <v>18375.3</v>
      </c>
      <c r="H57" s="71">
        <v>191513.8</v>
      </c>
      <c r="I57" s="72">
        <f t="shared" ref="I57" si="57">SUM(G57:H57)</f>
        <v>209889.09999999998</v>
      </c>
      <c r="J57" s="71">
        <v>35044.699999999997</v>
      </c>
      <c r="K57" s="72">
        <v>71652.899999999994</v>
      </c>
      <c r="L57" s="71">
        <f t="shared" ref="L57" si="58">SUM(J57:K57)</f>
        <v>106697.59999999999</v>
      </c>
      <c r="M57" s="72">
        <f t="shared" ref="M57" si="59">SUM(F57,I57,L57)</f>
        <v>791638.2</v>
      </c>
      <c r="N57" s="71">
        <v>43778.400000000001</v>
      </c>
      <c r="O57" s="71">
        <f t="shared" ref="O57" si="60">SUM(M57:N57)</f>
        <v>835416.6</v>
      </c>
    </row>
    <row r="58" spans="1:15" ht="14.25" customHeight="1" x14ac:dyDescent="0.2">
      <c r="A58" s="41" t="s">
        <v>124</v>
      </c>
      <c r="B58" s="73">
        <v>166493.1</v>
      </c>
      <c r="C58" s="70">
        <v>6807.3</v>
      </c>
      <c r="D58" s="71">
        <v>5745.1</v>
      </c>
      <c r="E58" s="70">
        <v>291116.59999999998</v>
      </c>
      <c r="F58" s="71">
        <f t="shared" ref="F58" si="61">SUM(B58:E58)</f>
        <v>470162.1</v>
      </c>
      <c r="G58" s="70">
        <v>17564.2</v>
      </c>
      <c r="H58" s="71">
        <v>162563.79999999999</v>
      </c>
      <c r="I58" s="72">
        <f t="shared" ref="I58" si="62">SUM(G58:H58)</f>
        <v>180128</v>
      </c>
      <c r="J58" s="71">
        <v>60519</v>
      </c>
      <c r="K58" s="72">
        <v>56023</v>
      </c>
      <c r="L58" s="71">
        <f t="shared" ref="L58" si="63">SUM(J58:K58)</f>
        <v>116542</v>
      </c>
      <c r="M58" s="72">
        <f t="shared" ref="M58" si="64">SUM(F58,I58,L58)</f>
        <v>766832.1</v>
      </c>
      <c r="N58" s="71">
        <v>84709.4</v>
      </c>
      <c r="O58" s="71">
        <f t="shared" ref="O58" si="65">SUM(M58:N58)</f>
        <v>851541.5</v>
      </c>
    </row>
    <row r="59" spans="1:15" ht="14.25" customHeight="1" x14ac:dyDescent="0.2">
      <c r="A59" s="41"/>
      <c r="B59" s="73"/>
      <c r="C59" s="70"/>
      <c r="D59" s="71"/>
      <c r="E59" s="70"/>
      <c r="F59" s="71"/>
      <c r="G59" s="70"/>
      <c r="H59" s="71"/>
      <c r="I59" s="72"/>
      <c r="J59" s="71"/>
      <c r="K59" s="72"/>
      <c r="L59" s="71"/>
      <c r="M59" s="72"/>
      <c r="N59" s="71"/>
      <c r="O59" s="71"/>
    </row>
    <row r="60" spans="1:15" ht="14.25" customHeight="1" x14ac:dyDescent="0.2">
      <c r="A60" s="68" t="s">
        <v>154</v>
      </c>
      <c r="B60" s="73">
        <v>180926</v>
      </c>
      <c r="C60" s="70">
        <v>2709.9</v>
      </c>
      <c r="D60" s="71">
        <v>5282.1</v>
      </c>
      <c r="E60" s="70">
        <v>284908.5</v>
      </c>
      <c r="F60" s="71">
        <f t="shared" ref="F60" si="66">SUM(B60:E60)</f>
        <v>473826.5</v>
      </c>
      <c r="G60" s="70">
        <v>17676.2</v>
      </c>
      <c r="H60" s="71">
        <v>167708</v>
      </c>
      <c r="I60" s="72">
        <f t="shared" ref="I60" si="67">SUM(G60:H60)</f>
        <v>185384.2</v>
      </c>
      <c r="J60" s="71">
        <v>65125.7</v>
      </c>
      <c r="K60" s="72">
        <v>49837.8</v>
      </c>
      <c r="L60" s="71">
        <f t="shared" ref="L60" si="68">SUM(J60:K60)</f>
        <v>114963.5</v>
      </c>
      <c r="M60" s="72">
        <f t="shared" ref="M60" si="69">SUM(F60,I60,L60)</f>
        <v>774174.2</v>
      </c>
      <c r="N60" s="71">
        <v>65419.9</v>
      </c>
      <c r="O60" s="71">
        <f t="shared" ref="O60" si="70">SUM(M60:N60)</f>
        <v>839594.1</v>
      </c>
    </row>
    <row r="61" spans="1:15" ht="14.25" hidden="1" customHeight="1" x14ac:dyDescent="0.2">
      <c r="A61" s="68"/>
      <c r="B61" s="73"/>
      <c r="C61" s="70"/>
      <c r="D61" s="71"/>
      <c r="E61" s="70"/>
      <c r="F61" s="71"/>
      <c r="G61" s="70"/>
      <c r="H61" s="71"/>
      <c r="I61" s="72"/>
      <c r="J61" s="71"/>
      <c r="K61" s="72"/>
      <c r="L61" s="71"/>
      <c r="M61" s="72"/>
      <c r="N61" s="71"/>
      <c r="O61" s="71"/>
    </row>
    <row r="62" spans="1:15" ht="14.25" hidden="1" customHeight="1" x14ac:dyDescent="0.2">
      <c r="A62" s="68" t="s">
        <v>59</v>
      </c>
      <c r="B62" s="73">
        <v>4816.7999999999993</v>
      </c>
      <c r="C62" s="70">
        <v>4778.2</v>
      </c>
      <c r="D62" s="71">
        <v>432.5</v>
      </c>
      <c r="E62" s="70">
        <v>155265</v>
      </c>
      <c r="F62" s="71">
        <f t="shared" ref="F62:F129" si="71">SUM(B62:E62)</f>
        <v>165292.5</v>
      </c>
      <c r="G62" s="70">
        <v>12494.6</v>
      </c>
      <c r="H62" s="71">
        <v>45347.500000000007</v>
      </c>
      <c r="I62" s="72">
        <f t="shared" ref="I62:I129" si="72">SUM(G62:H62)</f>
        <v>57842.100000000006</v>
      </c>
      <c r="J62" s="71">
        <v>5253.3</v>
      </c>
      <c r="K62" s="72">
        <v>1093.5999999999999</v>
      </c>
      <c r="L62" s="71">
        <f t="shared" ref="L62:L129" si="73">SUM(J62:K62)</f>
        <v>6346.9</v>
      </c>
      <c r="M62" s="72">
        <f t="shared" ref="M62:M129" si="74">SUM(F62,I62,L62)</f>
        <v>229481.5</v>
      </c>
      <c r="N62" s="71">
        <v>41635.699999999997</v>
      </c>
      <c r="O62" s="71">
        <f t="shared" ref="O62:O129" si="75">SUM(M62:N62)</f>
        <v>271117.2</v>
      </c>
    </row>
    <row r="63" spans="1:15" ht="14.25" hidden="1" customHeight="1" x14ac:dyDescent="0.2">
      <c r="A63" s="68" t="s">
        <v>64</v>
      </c>
      <c r="B63" s="73">
        <v>2797.7</v>
      </c>
      <c r="C63" s="70">
        <v>2909</v>
      </c>
      <c r="D63" s="71">
        <v>1012.8000000000001</v>
      </c>
      <c r="E63" s="70">
        <v>154991.69999999998</v>
      </c>
      <c r="F63" s="71">
        <f t="shared" si="71"/>
        <v>161711.19999999998</v>
      </c>
      <c r="G63" s="70">
        <v>13682.099999999999</v>
      </c>
      <c r="H63" s="71">
        <v>44703</v>
      </c>
      <c r="I63" s="72">
        <f t="shared" si="72"/>
        <v>58385.1</v>
      </c>
      <c r="J63" s="71">
        <v>5426.0999999999995</v>
      </c>
      <c r="K63" s="72">
        <v>1083.3</v>
      </c>
      <c r="L63" s="71">
        <f t="shared" si="73"/>
        <v>6509.4</v>
      </c>
      <c r="M63" s="72">
        <f t="shared" si="74"/>
        <v>226605.69999999998</v>
      </c>
      <c r="N63" s="71">
        <v>38769.199999999997</v>
      </c>
      <c r="O63" s="71">
        <f t="shared" si="75"/>
        <v>265374.89999999997</v>
      </c>
    </row>
    <row r="64" spans="1:15" ht="14.25" hidden="1" customHeight="1" x14ac:dyDescent="0.2">
      <c r="A64" s="68" t="s">
        <v>65</v>
      </c>
      <c r="B64" s="73">
        <v>2702.2</v>
      </c>
      <c r="C64" s="70">
        <v>2197.2999999999997</v>
      </c>
      <c r="D64" s="71">
        <v>1560</v>
      </c>
      <c r="E64" s="70">
        <v>159598.39999999999</v>
      </c>
      <c r="F64" s="71">
        <f t="shared" si="71"/>
        <v>166057.9</v>
      </c>
      <c r="G64" s="70">
        <v>9484.1999999999989</v>
      </c>
      <c r="H64" s="71">
        <v>51488.399999999994</v>
      </c>
      <c r="I64" s="72">
        <f t="shared" si="72"/>
        <v>60972.599999999991</v>
      </c>
      <c r="J64" s="71">
        <v>5516.3</v>
      </c>
      <c r="K64" s="72">
        <v>1076.9000000000001</v>
      </c>
      <c r="L64" s="71">
        <f t="shared" si="73"/>
        <v>6593.2000000000007</v>
      </c>
      <c r="M64" s="72">
        <f t="shared" si="74"/>
        <v>233623.7</v>
      </c>
      <c r="N64" s="71">
        <v>45105.3</v>
      </c>
      <c r="O64" s="71">
        <f t="shared" si="75"/>
        <v>278729</v>
      </c>
    </row>
    <row r="65" spans="1:15" ht="14.25" hidden="1" customHeight="1" x14ac:dyDescent="0.2">
      <c r="A65" s="68" t="s">
        <v>66</v>
      </c>
      <c r="B65" s="73">
        <v>2338.9</v>
      </c>
      <c r="C65" s="70">
        <v>1160.5999999999999</v>
      </c>
      <c r="D65" s="71">
        <v>2004.3999999999999</v>
      </c>
      <c r="E65" s="70">
        <v>162192.09999999998</v>
      </c>
      <c r="F65" s="71">
        <f t="shared" si="71"/>
        <v>167695.99999999997</v>
      </c>
      <c r="G65" s="70">
        <v>8750.2000000000007</v>
      </c>
      <c r="H65" s="71">
        <v>52876.799999999996</v>
      </c>
      <c r="I65" s="72">
        <f t="shared" si="72"/>
        <v>61627</v>
      </c>
      <c r="J65" s="71">
        <v>5643.1</v>
      </c>
      <c r="K65" s="72">
        <v>1207.8</v>
      </c>
      <c r="L65" s="71">
        <f t="shared" si="73"/>
        <v>6850.9000000000005</v>
      </c>
      <c r="M65" s="72">
        <f t="shared" si="74"/>
        <v>236173.89999999997</v>
      </c>
      <c r="N65" s="71">
        <v>45108.2</v>
      </c>
      <c r="O65" s="71">
        <f t="shared" si="75"/>
        <v>281282.09999999998</v>
      </c>
    </row>
    <row r="66" spans="1:15" ht="14.25" hidden="1" customHeight="1" x14ac:dyDescent="0.2">
      <c r="A66" s="68" t="s">
        <v>67</v>
      </c>
      <c r="B66" s="73">
        <v>2408.6</v>
      </c>
      <c r="C66" s="70">
        <v>767.4</v>
      </c>
      <c r="D66" s="71">
        <v>1858.9</v>
      </c>
      <c r="E66" s="70">
        <v>164797.69999999998</v>
      </c>
      <c r="F66" s="71">
        <f t="shared" si="71"/>
        <v>169832.59999999998</v>
      </c>
      <c r="G66" s="70">
        <v>10056.1</v>
      </c>
      <c r="H66" s="71">
        <v>52270.2</v>
      </c>
      <c r="I66" s="72">
        <f t="shared" si="72"/>
        <v>62326.299999999996</v>
      </c>
      <c r="J66" s="71">
        <v>5658.5</v>
      </c>
      <c r="K66" s="72">
        <v>1090.8</v>
      </c>
      <c r="L66" s="71">
        <f t="shared" si="73"/>
        <v>6749.3</v>
      </c>
      <c r="M66" s="72">
        <f t="shared" si="74"/>
        <v>238908.19999999995</v>
      </c>
      <c r="N66" s="71">
        <v>43992.2</v>
      </c>
      <c r="O66" s="71">
        <f t="shared" si="75"/>
        <v>282900.39999999997</v>
      </c>
    </row>
    <row r="67" spans="1:15" ht="14.25" hidden="1" customHeight="1" x14ac:dyDescent="0.2">
      <c r="A67" s="68" t="s">
        <v>68</v>
      </c>
      <c r="B67" s="73">
        <v>2582.2999999999997</v>
      </c>
      <c r="C67" s="70">
        <v>9031.9000000000015</v>
      </c>
      <c r="D67" s="71">
        <v>1794.8000000000002</v>
      </c>
      <c r="E67" s="70">
        <v>171864.99999999997</v>
      </c>
      <c r="F67" s="71">
        <f t="shared" si="71"/>
        <v>185273.99999999997</v>
      </c>
      <c r="G67" s="70">
        <v>11012.1</v>
      </c>
      <c r="H67" s="71">
        <v>52131.600000000006</v>
      </c>
      <c r="I67" s="72">
        <f t="shared" si="72"/>
        <v>63143.700000000004</v>
      </c>
      <c r="J67" s="71">
        <v>5736.2999999999993</v>
      </c>
      <c r="K67" s="72">
        <v>1004.3000000000001</v>
      </c>
      <c r="L67" s="71">
        <f t="shared" si="73"/>
        <v>6740.5999999999995</v>
      </c>
      <c r="M67" s="72">
        <f t="shared" si="74"/>
        <v>255158.3</v>
      </c>
      <c r="N67" s="71">
        <v>37623.199999999997</v>
      </c>
      <c r="O67" s="71">
        <f t="shared" si="75"/>
        <v>292781.5</v>
      </c>
    </row>
    <row r="68" spans="1:15" ht="14.25" hidden="1" customHeight="1" x14ac:dyDescent="0.2">
      <c r="A68" s="68" t="s">
        <v>69</v>
      </c>
      <c r="B68" s="73">
        <v>2627.5</v>
      </c>
      <c r="C68" s="70">
        <v>23371.499999999996</v>
      </c>
      <c r="D68" s="71">
        <v>1800</v>
      </c>
      <c r="E68" s="70">
        <v>174250.4</v>
      </c>
      <c r="F68" s="71">
        <f t="shared" si="71"/>
        <v>202049.4</v>
      </c>
      <c r="G68" s="70">
        <v>10816.6</v>
      </c>
      <c r="H68" s="71">
        <v>54219.7</v>
      </c>
      <c r="I68" s="72">
        <f t="shared" si="72"/>
        <v>65036.299999999996</v>
      </c>
      <c r="J68" s="71">
        <v>5848.5999999999995</v>
      </c>
      <c r="K68" s="72">
        <v>995.19999999999993</v>
      </c>
      <c r="L68" s="71">
        <f t="shared" si="73"/>
        <v>6843.7999999999993</v>
      </c>
      <c r="M68" s="72">
        <f t="shared" si="74"/>
        <v>273929.5</v>
      </c>
      <c r="N68" s="71">
        <v>37913.300000000003</v>
      </c>
      <c r="O68" s="71">
        <f t="shared" si="75"/>
        <v>311842.8</v>
      </c>
    </row>
    <row r="69" spans="1:15" ht="14.25" hidden="1" customHeight="1" x14ac:dyDescent="0.2">
      <c r="A69" s="68" t="s">
        <v>70</v>
      </c>
      <c r="B69" s="73">
        <v>3454.8</v>
      </c>
      <c r="C69" s="70">
        <v>34391.5</v>
      </c>
      <c r="D69" s="71">
        <v>1365.3</v>
      </c>
      <c r="E69" s="70">
        <v>169073.99999999997</v>
      </c>
      <c r="F69" s="71">
        <f t="shared" si="71"/>
        <v>208285.59999999998</v>
      </c>
      <c r="G69" s="70">
        <v>10636.900000000001</v>
      </c>
      <c r="H69" s="71">
        <v>58577.1</v>
      </c>
      <c r="I69" s="72">
        <f t="shared" si="72"/>
        <v>69214</v>
      </c>
      <c r="J69" s="71">
        <v>5985.2</v>
      </c>
      <c r="K69" s="72">
        <v>982.10000000000014</v>
      </c>
      <c r="L69" s="71">
        <f t="shared" si="73"/>
        <v>6967.3</v>
      </c>
      <c r="M69" s="72">
        <f t="shared" si="74"/>
        <v>284466.89999999997</v>
      </c>
      <c r="N69" s="71">
        <v>47120.9</v>
      </c>
      <c r="O69" s="71">
        <f t="shared" si="75"/>
        <v>331587.8</v>
      </c>
    </row>
    <row r="70" spans="1:15" ht="14.25" hidden="1" customHeight="1" x14ac:dyDescent="0.2">
      <c r="A70" s="68" t="s">
        <v>71</v>
      </c>
      <c r="B70" s="73">
        <v>2441.3000000000002</v>
      </c>
      <c r="C70" s="70">
        <v>38552.199999999997</v>
      </c>
      <c r="D70" s="71">
        <v>1065.3</v>
      </c>
      <c r="E70" s="70">
        <v>170987.19999999995</v>
      </c>
      <c r="F70" s="71">
        <f t="shared" si="71"/>
        <v>213045.99999999994</v>
      </c>
      <c r="G70" s="70">
        <v>8832.9</v>
      </c>
      <c r="H70" s="71">
        <v>60822</v>
      </c>
      <c r="I70" s="72">
        <f t="shared" si="72"/>
        <v>69654.899999999994</v>
      </c>
      <c r="J70" s="71">
        <v>5889.2</v>
      </c>
      <c r="K70" s="72">
        <v>964.09999999999991</v>
      </c>
      <c r="L70" s="71">
        <f t="shared" si="73"/>
        <v>6853.2999999999993</v>
      </c>
      <c r="M70" s="72">
        <f t="shared" si="74"/>
        <v>289554.1999999999</v>
      </c>
      <c r="N70" s="71">
        <v>49203.3</v>
      </c>
      <c r="O70" s="71">
        <f t="shared" si="75"/>
        <v>338757.49999999988</v>
      </c>
    </row>
    <row r="71" spans="1:15" ht="14.25" hidden="1" customHeight="1" x14ac:dyDescent="0.2">
      <c r="A71" s="68" t="s">
        <v>72</v>
      </c>
      <c r="B71" s="73">
        <v>3336.9</v>
      </c>
      <c r="C71" s="70">
        <v>34086.300000000003</v>
      </c>
      <c r="D71" s="71">
        <v>1086</v>
      </c>
      <c r="E71" s="70">
        <v>179971.19999999998</v>
      </c>
      <c r="F71" s="71">
        <f t="shared" si="71"/>
        <v>218480.4</v>
      </c>
      <c r="G71" s="70">
        <v>10196.099999999999</v>
      </c>
      <c r="H71" s="71">
        <v>61248.5</v>
      </c>
      <c r="I71" s="72">
        <f t="shared" si="72"/>
        <v>71444.600000000006</v>
      </c>
      <c r="J71" s="71">
        <v>6050.9</v>
      </c>
      <c r="K71" s="72">
        <v>1061.3</v>
      </c>
      <c r="L71" s="71">
        <f t="shared" si="73"/>
        <v>7112.2</v>
      </c>
      <c r="M71" s="72">
        <f t="shared" si="74"/>
        <v>297037.2</v>
      </c>
      <c r="N71" s="71">
        <v>48242.2</v>
      </c>
      <c r="O71" s="71">
        <f t="shared" si="75"/>
        <v>345279.4</v>
      </c>
    </row>
    <row r="72" spans="1:15" ht="14.25" hidden="1" customHeight="1" x14ac:dyDescent="0.2">
      <c r="A72" s="68" t="s">
        <v>73</v>
      </c>
      <c r="B72" s="73">
        <v>4339.1000000000004</v>
      </c>
      <c r="C72" s="70">
        <v>27903.200000000004</v>
      </c>
      <c r="D72" s="71">
        <v>1158.5999999999999</v>
      </c>
      <c r="E72" s="70">
        <v>179499.9</v>
      </c>
      <c r="F72" s="71">
        <f t="shared" si="71"/>
        <v>212900.8</v>
      </c>
      <c r="G72" s="70">
        <v>9918.3000000000011</v>
      </c>
      <c r="H72" s="71">
        <v>63310.100000000006</v>
      </c>
      <c r="I72" s="72">
        <f t="shared" si="72"/>
        <v>73228.400000000009</v>
      </c>
      <c r="J72" s="71">
        <v>6368.3</v>
      </c>
      <c r="K72" s="72">
        <v>949.3</v>
      </c>
      <c r="L72" s="71">
        <f t="shared" si="73"/>
        <v>7317.6</v>
      </c>
      <c r="M72" s="72">
        <f t="shared" si="74"/>
        <v>293446.8</v>
      </c>
      <c r="N72" s="71">
        <v>50153.599999999999</v>
      </c>
      <c r="O72" s="71">
        <f t="shared" si="75"/>
        <v>343600.39999999997</v>
      </c>
    </row>
    <row r="73" spans="1:15" ht="14.25" hidden="1" customHeight="1" x14ac:dyDescent="0.2">
      <c r="A73" s="68" t="s">
        <v>75</v>
      </c>
      <c r="B73" s="73">
        <v>3764.5</v>
      </c>
      <c r="C73" s="70">
        <v>23603.599999999999</v>
      </c>
      <c r="D73" s="71">
        <v>350.1</v>
      </c>
      <c r="E73" s="70">
        <v>177818.8</v>
      </c>
      <c r="F73" s="71">
        <f t="shared" si="71"/>
        <v>205537</v>
      </c>
      <c r="G73" s="70">
        <v>10714.1</v>
      </c>
      <c r="H73" s="71">
        <v>61882.9</v>
      </c>
      <c r="I73" s="72">
        <f t="shared" si="72"/>
        <v>72597</v>
      </c>
      <c r="J73" s="71">
        <v>6532.8</v>
      </c>
      <c r="K73" s="72">
        <v>944.4</v>
      </c>
      <c r="L73" s="71">
        <f t="shared" si="73"/>
        <v>7477.2</v>
      </c>
      <c r="M73" s="72">
        <f t="shared" si="74"/>
        <v>285611.2</v>
      </c>
      <c r="N73" s="71">
        <v>50153.599999999999</v>
      </c>
      <c r="O73" s="71">
        <f t="shared" si="75"/>
        <v>335764.8</v>
      </c>
    </row>
    <row r="74" spans="1:15" ht="14.25" hidden="1" customHeight="1" x14ac:dyDescent="0.2">
      <c r="A74" s="68"/>
      <c r="B74" s="73"/>
      <c r="C74" s="70"/>
      <c r="D74" s="71"/>
      <c r="E74" s="70"/>
      <c r="F74" s="71"/>
      <c r="G74" s="70"/>
      <c r="H74" s="71"/>
      <c r="I74" s="72"/>
      <c r="J74" s="71"/>
      <c r="K74" s="72"/>
      <c r="L74" s="71"/>
      <c r="M74" s="72"/>
      <c r="N74" s="71"/>
      <c r="O74" s="71"/>
    </row>
    <row r="75" spans="1:15" ht="14.25" hidden="1" customHeight="1" x14ac:dyDescent="0.2">
      <c r="A75" s="68" t="s">
        <v>61</v>
      </c>
      <c r="B75" s="73">
        <v>2467.1</v>
      </c>
      <c r="C75" s="70">
        <v>20935.3</v>
      </c>
      <c r="D75" s="71">
        <v>803.7</v>
      </c>
      <c r="E75" s="70">
        <v>176560.90000000002</v>
      </c>
      <c r="F75" s="71">
        <f t="shared" si="71"/>
        <v>200767.00000000003</v>
      </c>
      <c r="G75" s="70">
        <v>11431.1</v>
      </c>
      <c r="H75" s="71">
        <v>61332.700000000004</v>
      </c>
      <c r="I75" s="72">
        <f t="shared" si="72"/>
        <v>72763.8</v>
      </c>
      <c r="J75" s="71">
        <v>6639.2</v>
      </c>
      <c r="K75" s="72">
        <v>941.5</v>
      </c>
      <c r="L75" s="71">
        <f t="shared" si="73"/>
        <v>7580.7</v>
      </c>
      <c r="M75" s="72">
        <f t="shared" si="74"/>
        <v>281111.50000000006</v>
      </c>
      <c r="N75" s="71">
        <v>45888.6</v>
      </c>
      <c r="O75" s="71">
        <f t="shared" si="75"/>
        <v>327000.10000000003</v>
      </c>
    </row>
    <row r="76" spans="1:15" ht="14.25" hidden="1" customHeight="1" x14ac:dyDescent="0.2">
      <c r="A76" s="68" t="s">
        <v>78</v>
      </c>
      <c r="B76" s="73">
        <v>2874.6</v>
      </c>
      <c r="C76" s="70">
        <v>14418.699999999999</v>
      </c>
      <c r="D76" s="71">
        <v>510</v>
      </c>
      <c r="E76" s="70">
        <v>180057.10000000003</v>
      </c>
      <c r="F76" s="71">
        <f t="shared" si="71"/>
        <v>197860.40000000002</v>
      </c>
      <c r="G76" s="70">
        <v>13042.4</v>
      </c>
      <c r="H76" s="71">
        <v>62342</v>
      </c>
      <c r="I76" s="72">
        <f t="shared" si="72"/>
        <v>75384.399999999994</v>
      </c>
      <c r="J76" s="71">
        <v>6811.4000000000005</v>
      </c>
      <c r="K76" s="72">
        <v>1043.8999999999999</v>
      </c>
      <c r="L76" s="71">
        <f t="shared" si="73"/>
        <v>7855.3</v>
      </c>
      <c r="M76" s="72">
        <f t="shared" si="74"/>
        <v>281100.10000000003</v>
      </c>
      <c r="N76" s="71">
        <v>48179.8</v>
      </c>
      <c r="O76" s="71">
        <f t="shared" si="75"/>
        <v>329279.90000000002</v>
      </c>
    </row>
    <row r="77" spans="1:15" ht="14.25" hidden="1" customHeight="1" x14ac:dyDescent="0.2">
      <c r="A77" s="68" t="s">
        <v>79</v>
      </c>
      <c r="B77" s="73">
        <v>2755.1</v>
      </c>
      <c r="C77" s="70">
        <v>11276.8</v>
      </c>
      <c r="D77" s="71">
        <v>990.9</v>
      </c>
      <c r="E77" s="70">
        <v>187487.60000000003</v>
      </c>
      <c r="F77" s="71">
        <f t="shared" si="71"/>
        <v>202510.40000000002</v>
      </c>
      <c r="G77" s="70">
        <v>12117.2</v>
      </c>
      <c r="H77" s="71">
        <v>65453.7</v>
      </c>
      <c r="I77" s="72">
        <f t="shared" si="72"/>
        <v>77570.899999999994</v>
      </c>
      <c r="J77" s="71">
        <v>6861.3</v>
      </c>
      <c r="K77" s="72">
        <v>921.8</v>
      </c>
      <c r="L77" s="71">
        <f t="shared" si="73"/>
        <v>7783.1</v>
      </c>
      <c r="M77" s="72">
        <f t="shared" si="74"/>
        <v>287864.40000000002</v>
      </c>
      <c r="N77" s="71">
        <v>43327.6</v>
      </c>
      <c r="O77" s="71">
        <f t="shared" si="75"/>
        <v>331192</v>
      </c>
    </row>
    <row r="78" spans="1:15" ht="14.25" hidden="1" customHeight="1" x14ac:dyDescent="0.2">
      <c r="A78" s="68" t="s">
        <v>80</v>
      </c>
      <c r="B78" s="73">
        <v>2027.4</v>
      </c>
      <c r="C78" s="70">
        <v>6249.7999999999993</v>
      </c>
      <c r="D78" s="71">
        <v>1063.8</v>
      </c>
      <c r="E78" s="70">
        <v>191355.2</v>
      </c>
      <c r="F78" s="71">
        <f t="shared" si="71"/>
        <v>200696.2</v>
      </c>
      <c r="G78" s="70">
        <v>13364.5</v>
      </c>
      <c r="H78" s="71">
        <v>66523.100000000006</v>
      </c>
      <c r="I78" s="72">
        <f t="shared" si="72"/>
        <v>79887.600000000006</v>
      </c>
      <c r="J78" s="71">
        <v>7215.9000000000005</v>
      </c>
      <c r="K78" s="72">
        <v>918.8</v>
      </c>
      <c r="L78" s="71">
        <f t="shared" si="73"/>
        <v>8134.7000000000007</v>
      </c>
      <c r="M78" s="72">
        <f t="shared" si="74"/>
        <v>288718.50000000006</v>
      </c>
      <c r="N78" s="71">
        <v>42465.2</v>
      </c>
      <c r="O78" s="71">
        <f t="shared" si="75"/>
        <v>331183.70000000007</v>
      </c>
    </row>
    <row r="79" spans="1:15" ht="14.25" hidden="1" customHeight="1" x14ac:dyDescent="0.2">
      <c r="A79" s="68" t="s">
        <v>81</v>
      </c>
      <c r="B79" s="73">
        <v>1654.8</v>
      </c>
      <c r="C79" s="70">
        <v>3173.1000000000004</v>
      </c>
      <c r="D79" s="71">
        <v>967.2</v>
      </c>
      <c r="E79" s="70">
        <v>196022.9</v>
      </c>
      <c r="F79" s="71">
        <f t="shared" si="71"/>
        <v>201818</v>
      </c>
      <c r="G79" s="70">
        <v>12988.800000000003</v>
      </c>
      <c r="H79" s="71">
        <v>70661.399999999994</v>
      </c>
      <c r="I79" s="72">
        <f t="shared" si="72"/>
        <v>83650.2</v>
      </c>
      <c r="J79" s="71">
        <v>7327.5</v>
      </c>
      <c r="K79" s="72">
        <v>907.1</v>
      </c>
      <c r="L79" s="71">
        <f t="shared" si="73"/>
        <v>8234.6</v>
      </c>
      <c r="M79" s="72">
        <f t="shared" si="74"/>
        <v>293702.8</v>
      </c>
      <c r="N79" s="71">
        <v>43239.199999999997</v>
      </c>
      <c r="O79" s="71">
        <f t="shared" si="75"/>
        <v>336942</v>
      </c>
    </row>
    <row r="80" spans="1:15" ht="14.25" hidden="1" customHeight="1" x14ac:dyDescent="0.2">
      <c r="A80" s="68" t="s">
        <v>82</v>
      </c>
      <c r="B80" s="73">
        <v>2130.6999999999998</v>
      </c>
      <c r="C80" s="70">
        <v>604.80000000000007</v>
      </c>
      <c r="D80" s="71">
        <v>1106.7</v>
      </c>
      <c r="E80" s="70">
        <v>199640.3</v>
      </c>
      <c r="F80" s="71">
        <f t="shared" si="71"/>
        <v>203482.5</v>
      </c>
      <c r="G80" s="70">
        <v>12745.199999999999</v>
      </c>
      <c r="H80" s="71">
        <v>74803.099999999991</v>
      </c>
      <c r="I80" s="72">
        <f t="shared" si="72"/>
        <v>87548.299999999988</v>
      </c>
      <c r="J80" s="71">
        <v>7600.6</v>
      </c>
      <c r="K80" s="72">
        <v>901.2</v>
      </c>
      <c r="L80" s="71">
        <f t="shared" si="73"/>
        <v>8501.8000000000011</v>
      </c>
      <c r="M80" s="72">
        <f t="shared" si="74"/>
        <v>299532.59999999998</v>
      </c>
      <c r="N80" s="71">
        <v>49416</v>
      </c>
      <c r="O80" s="71">
        <f t="shared" si="75"/>
        <v>348948.6</v>
      </c>
    </row>
    <row r="81" spans="1:15" ht="14.25" hidden="1" customHeight="1" x14ac:dyDescent="0.2">
      <c r="A81" s="68" t="s">
        <v>83</v>
      </c>
      <c r="B81" s="73">
        <v>3126.4</v>
      </c>
      <c r="C81" s="70">
        <v>5100</v>
      </c>
      <c r="D81" s="71">
        <v>1575.4999999999998</v>
      </c>
      <c r="E81" s="70">
        <v>198634.5</v>
      </c>
      <c r="F81" s="71">
        <f t="shared" si="71"/>
        <v>208436.4</v>
      </c>
      <c r="G81" s="70">
        <v>13059.3</v>
      </c>
      <c r="H81" s="71">
        <v>77378.899999999994</v>
      </c>
      <c r="I81" s="72">
        <f t="shared" si="72"/>
        <v>90438.2</v>
      </c>
      <c r="J81" s="71">
        <v>7852</v>
      </c>
      <c r="K81" s="72">
        <v>898.10000000000014</v>
      </c>
      <c r="L81" s="71">
        <f t="shared" si="73"/>
        <v>8750.1</v>
      </c>
      <c r="M81" s="72">
        <f t="shared" si="74"/>
        <v>307624.69999999995</v>
      </c>
      <c r="N81" s="71">
        <v>50123.399999999994</v>
      </c>
      <c r="O81" s="71">
        <f t="shared" si="75"/>
        <v>357748.1</v>
      </c>
    </row>
    <row r="82" spans="1:15" ht="14.25" hidden="1" customHeight="1" x14ac:dyDescent="0.2">
      <c r="A82" s="68" t="s">
        <v>84</v>
      </c>
      <c r="B82" s="73">
        <v>3078.2000000000003</v>
      </c>
      <c r="C82" s="70">
        <v>8931.9</v>
      </c>
      <c r="D82" s="71">
        <v>1292.7</v>
      </c>
      <c r="E82" s="70">
        <v>194552</v>
      </c>
      <c r="F82" s="71">
        <f t="shared" si="71"/>
        <v>207854.8</v>
      </c>
      <c r="G82" s="70">
        <v>13699.3</v>
      </c>
      <c r="H82" s="71">
        <v>80873.399999999994</v>
      </c>
      <c r="I82" s="72">
        <f t="shared" si="72"/>
        <v>94572.7</v>
      </c>
      <c r="J82" s="71">
        <v>8068.9000000000005</v>
      </c>
      <c r="K82" s="72">
        <v>783.80000000000018</v>
      </c>
      <c r="L82" s="71">
        <f t="shared" si="73"/>
        <v>8852.7000000000007</v>
      </c>
      <c r="M82" s="72">
        <f t="shared" si="74"/>
        <v>311280.2</v>
      </c>
      <c r="N82" s="71">
        <v>53033.5</v>
      </c>
      <c r="O82" s="71">
        <f t="shared" si="75"/>
        <v>364313.7</v>
      </c>
    </row>
    <row r="83" spans="1:15" ht="14.25" hidden="1" customHeight="1" x14ac:dyDescent="0.2">
      <c r="A83" s="68" t="s">
        <v>85</v>
      </c>
      <c r="B83" s="73">
        <v>3224.9</v>
      </c>
      <c r="C83" s="70">
        <v>6915.5999999999995</v>
      </c>
      <c r="D83" s="71">
        <v>1705.8</v>
      </c>
      <c r="E83" s="70">
        <v>203279.50000000003</v>
      </c>
      <c r="F83" s="71">
        <f t="shared" si="71"/>
        <v>215125.80000000002</v>
      </c>
      <c r="G83" s="70">
        <v>14408.199999999999</v>
      </c>
      <c r="H83" s="71">
        <v>81791.200000000012</v>
      </c>
      <c r="I83" s="72">
        <f t="shared" si="72"/>
        <v>96199.400000000009</v>
      </c>
      <c r="J83" s="71">
        <v>8278.9</v>
      </c>
      <c r="K83" s="72">
        <v>778.7</v>
      </c>
      <c r="L83" s="71">
        <f t="shared" si="73"/>
        <v>9057.6</v>
      </c>
      <c r="M83" s="72">
        <f t="shared" si="74"/>
        <v>320382.8</v>
      </c>
      <c r="N83" s="71">
        <v>50075.4</v>
      </c>
      <c r="O83" s="71">
        <f t="shared" si="75"/>
        <v>370458.2</v>
      </c>
    </row>
    <row r="84" spans="1:15" ht="14.25" hidden="1" customHeight="1" x14ac:dyDescent="0.2">
      <c r="A84" s="68" t="s">
        <v>86</v>
      </c>
      <c r="B84" s="73">
        <v>4609</v>
      </c>
      <c r="C84" s="70">
        <v>6147.5</v>
      </c>
      <c r="D84" s="71">
        <v>1180.8</v>
      </c>
      <c r="E84" s="70">
        <v>206430.2</v>
      </c>
      <c r="F84" s="71">
        <f t="shared" si="71"/>
        <v>218367.5</v>
      </c>
      <c r="G84" s="70">
        <v>14759.5</v>
      </c>
      <c r="H84" s="71">
        <v>85837.9</v>
      </c>
      <c r="I84" s="72">
        <f t="shared" si="72"/>
        <v>100597.4</v>
      </c>
      <c r="J84" s="71">
        <v>8330.7000000000007</v>
      </c>
      <c r="K84" s="72">
        <v>708.59999999999991</v>
      </c>
      <c r="L84" s="71">
        <f t="shared" si="73"/>
        <v>9039.3000000000011</v>
      </c>
      <c r="M84" s="72">
        <f t="shared" si="74"/>
        <v>328004.2</v>
      </c>
      <c r="N84" s="71">
        <v>48262</v>
      </c>
      <c r="O84" s="71">
        <f t="shared" si="75"/>
        <v>376266.2</v>
      </c>
    </row>
    <row r="85" spans="1:15" ht="14.25" hidden="1" customHeight="1" x14ac:dyDescent="0.2">
      <c r="A85" s="68" t="s">
        <v>87</v>
      </c>
      <c r="B85" s="73">
        <v>4999</v>
      </c>
      <c r="C85" s="70">
        <v>4753.7</v>
      </c>
      <c r="D85" s="71">
        <v>1747.4</v>
      </c>
      <c r="E85" s="70">
        <v>208882.5</v>
      </c>
      <c r="F85" s="71">
        <f t="shared" si="71"/>
        <v>220382.6</v>
      </c>
      <c r="G85" s="70">
        <v>15333.500000000002</v>
      </c>
      <c r="H85" s="71">
        <v>90395.5</v>
      </c>
      <c r="I85" s="72">
        <f t="shared" si="72"/>
        <v>105729</v>
      </c>
      <c r="J85" s="71">
        <v>8812.7999999999993</v>
      </c>
      <c r="K85" s="72">
        <v>624.90000000000009</v>
      </c>
      <c r="L85" s="71">
        <f t="shared" si="73"/>
        <v>9437.6999999999989</v>
      </c>
      <c r="M85" s="72">
        <f t="shared" si="74"/>
        <v>335549.3</v>
      </c>
      <c r="N85" s="71">
        <v>54266.400000000001</v>
      </c>
      <c r="O85" s="71">
        <f t="shared" si="75"/>
        <v>389815.7</v>
      </c>
    </row>
    <row r="86" spans="1:15" ht="14.25" hidden="1" customHeight="1" x14ac:dyDescent="0.2">
      <c r="A86" s="68" t="s">
        <v>88</v>
      </c>
      <c r="B86" s="73">
        <v>5721.7000000000007</v>
      </c>
      <c r="C86" s="70">
        <v>2961.4</v>
      </c>
      <c r="D86" s="71">
        <v>1946.3</v>
      </c>
      <c r="E86" s="70">
        <v>202413.30000000002</v>
      </c>
      <c r="F86" s="71">
        <f t="shared" si="71"/>
        <v>213042.7</v>
      </c>
      <c r="G86" s="70">
        <v>15338.800000000001</v>
      </c>
      <c r="H86" s="71">
        <v>95369.199999999983</v>
      </c>
      <c r="I86" s="72">
        <f t="shared" si="72"/>
        <v>110707.99999999999</v>
      </c>
      <c r="J86" s="71">
        <v>8684.9000000000015</v>
      </c>
      <c r="K86" s="72">
        <v>509.9</v>
      </c>
      <c r="L86" s="71">
        <f t="shared" si="73"/>
        <v>9194.8000000000011</v>
      </c>
      <c r="M86" s="72">
        <f t="shared" si="74"/>
        <v>332945.5</v>
      </c>
      <c r="N86" s="71">
        <v>52699.200000000004</v>
      </c>
      <c r="O86" s="71">
        <f t="shared" si="75"/>
        <v>385644.7</v>
      </c>
    </row>
    <row r="87" spans="1:15" ht="14.25" hidden="1" customHeight="1" x14ac:dyDescent="0.2">
      <c r="A87" s="68"/>
      <c r="B87" s="73"/>
      <c r="C87" s="70"/>
      <c r="D87" s="71"/>
      <c r="E87" s="70"/>
      <c r="F87" s="71"/>
      <c r="G87" s="70"/>
      <c r="H87" s="71"/>
      <c r="I87" s="72"/>
      <c r="J87" s="71"/>
      <c r="K87" s="72"/>
      <c r="L87" s="71"/>
      <c r="M87" s="72"/>
      <c r="N87" s="71"/>
      <c r="O87" s="71"/>
    </row>
    <row r="88" spans="1:15" ht="14.25" hidden="1" customHeight="1" x14ac:dyDescent="0.2">
      <c r="A88" s="68" t="s">
        <v>63</v>
      </c>
      <c r="B88" s="73">
        <v>6935.2</v>
      </c>
      <c r="C88" s="70">
        <v>1190.4000000000003</v>
      </c>
      <c r="D88" s="71">
        <v>2238.6</v>
      </c>
      <c r="E88" s="70">
        <v>197812.5</v>
      </c>
      <c r="F88" s="71">
        <f t="shared" si="71"/>
        <v>208176.7</v>
      </c>
      <c r="G88" s="70">
        <v>15624.800000000001</v>
      </c>
      <c r="H88" s="71">
        <v>95166.3</v>
      </c>
      <c r="I88" s="72">
        <f t="shared" si="72"/>
        <v>110791.1</v>
      </c>
      <c r="J88" s="71">
        <v>9127.7000000000007</v>
      </c>
      <c r="K88" s="72">
        <v>508.4</v>
      </c>
      <c r="L88" s="71">
        <f t="shared" si="73"/>
        <v>9636.1</v>
      </c>
      <c r="M88" s="72">
        <f t="shared" si="74"/>
        <v>328603.90000000002</v>
      </c>
      <c r="N88" s="71">
        <v>54867.9</v>
      </c>
      <c r="O88" s="71">
        <f t="shared" si="75"/>
        <v>383471.80000000005</v>
      </c>
    </row>
    <row r="89" spans="1:15" ht="14.25" hidden="1" customHeight="1" x14ac:dyDescent="0.2">
      <c r="A89" s="68" t="s">
        <v>91</v>
      </c>
      <c r="B89" s="73">
        <v>6756.4</v>
      </c>
      <c r="C89" s="70">
        <v>822.80000000000007</v>
      </c>
      <c r="D89" s="71">
        <v>2128.6</v>
      </c>
      <c r="E89" s="70">
        <v>207323.69999999998</v>
      </c>
      <c r="F89" s="71">
        <f t="shared" si="71"/>
        <v>217031.49999999997</v>
      </c>
      <c r="G89" s="70">
        <v>16252.1</v>
      </c>
      <c r="H89" s="71">
        <v>96078.799999999988</v>
      </c>
      <c r="I89" s="72">
        <f t="shared" si="72"/>
        <v>112330.9</v>
      </c>
      <c r="J89" s="71">
        <v>9418.6999999999989</v>
      </c>
      <c r="K89" s="72">
        <v>505.1</v>
      </c>
      <c r="L89" s="71">
        <f t="shared" si="73"/>
        <v>9923.7999999999993</v>
      </c>
      <c r="M89" s="72">
        <f t="shared" si="74"/>
        <v>339286.19999999995</v>
      </c>
      <c r="N89" s="71">
        <v>51078.8</v>
      </c>
      <c r="O89" s="71">
        <f t="shared" si="75"/>
        <v>390364.99999999994</v>
      </c>
    </row>
    <row r="90" spans="1:15" ht="14.25" hidden="1" customHeight="1" x14ac:dyDescent="0.2">
      <c r="A90" s="68" t="s">
        <v>92</v>
      </c>
      <c r="B90" s="73">
        <v>6959.6</v>
      </c>
      <c r="C90" s="70">
        <v>516</v>
      </c>
      <c r="D90" s="71">
        <v>2580.6</v>
      </c>
      <c r="E90" s="70">
        <v>215546.20000000004</v>
      </c>
      <c r="F90" s="71">
        <f t="shared" si="71"/>
        <v>225602.40000000005</v>
      </c>
      <c r="G90" s="70">
        <v>17043.599999999999</v>
      </c>
      <c r="H90" s="71">
        <v>96785.299999999988</v>
      </c>
      <c r="I90" s="72">
        <f t="shared" si="72"/>
        <v>113828.9</v>
      </c>
      <c r="J90" s="71">
        <v>9890.6999999999989</v>
      </c>
      <c r="K90" s="72">
        <v>651.70000000000005</v>
      </c>
      <c r="L90" s="71">
        <f t="shared" si="73"/>
        <v>10542.4</v>
      </c>
      <c r="M90" s="72">
        <f t="shared" si="74"/>
        <v>349973.70000000007</v>
      </c>
      <c r="N90" s="71">
        <v>53473.899999999994</v>
      </c>
      <c r="O90" s="71">
        <f t="shared" si="75"/>
        <v>403447.60000000009</v>
      </c>
    </row>
    <row r="91" spans="1:15" ht="14.25" hidden="1" customHeight="1" x14ac:dyDescent="0.2">
      <c r="A91" s="68" t="s">
        <v>93</v>
      </c>
      <c r="B91" s="73">
        <v>7372.6</v>
      </c>
      <c r="C91" s="70">
        <v>40.4</v>
      </c>
      <c r="D91" s="71">
        <v>2459.1999999999998</v>
      </c>
      <c r="E91" s="70">
        <v>218418.5</v>
      </c>
      <c r="F91" s="71">
        <f t="shared" si="71"/>
        <v>228290.7</v>
      </c>
      <c r="G91" s="70">
        <v>17702</v>
      </c>
      <c r="H91" s="71">
        <v>101309.9</v>
      </c>
      <c r="I91" s="72">
        <f t="shared" si="72"/>
        <v>119011.9</v>
      </c>
      <c r="J91" s="71">
        <v>10190.700000000001</v>
      </c>
      <c r="K91" s="72">
        <v>648.5</v>
      </c>
      <c r="L91" s="71">
        <f t="shared" si="73"/>
        <v>10839.2</v>
      </c>
      <c r="M91" s="72">
        <f t="shared" si="74"/>
        <v>358141.8</v>
      </c>
      <c r="N91" s="71">
        <v>0</v>
      </c>
      <c r="O91" s="71">
        <f t="shared" si="75"/>
        <v>358141.8</v>
      </c>
    </row>
    <row r="92" spans="1:15" ht="14.25" hidden="1" customHeight="1" x14ac:dyDescent="0.2">
      <c r="A92" s="68" t="s">
        <v>94</v>
      </c>
      <c r="B92" s="73">
        <v>7654.5000000000009</v>
      </c>
      <c r="C92" s="70">
        <v>86.8</v>
      </c>
      <c r="D92" s="71">
        <v>2349.5</v>
      </c>
      <c r="E92" s="70">
        <v>224381.99999999997</v>
      </c>
      <c r="F92" s="71">
        <f t="shared" si="71"/>
        <v>234472.79999999996</v>
      </c>
      <c r="G92" s="70">
        <v>17989.5</v>
      </c>
      <c r="H92" s="71">
        <v>101996</v>
      </c>
      <c r="I92" s="72">
        <f t="shared" si="72"/>
        <v>119985.5</v>
      </c>
      <c r="J92" s="71">
        <v>10226.800000000001</v>
      </c>
      <c r="K92" s="72">
        <v>645.29999999999995</v>
      </c>
      <c r="L92" s="71">
        <f t="shared" si="73"/>
        <v>10872.1</v>
      </c>
      <c r="M92" s="72">
        <f t="shared" si="74"/>
        <v>365330.39999999991</v>
      </c>
      <c r="N92" s="71">
        <v>53848.9</v>
      </c>
      <c r="O92" s="71">
        <f t="shared" si="75"/>
        <v>419179.29999999993</v>
      </c>
    </row>
    <row r="93" spans="1:15" ht="14.25" hidden="1" customHeight="1" x14ac:dyDescent="0.2">
      <c r="A93" s="68" t="s">
        <v>95</v>
      </c>
      <c r="B93" s="73">
        <v>7699.6</v>
      </c>
      <c r="C93" s="70">
        <v>4612.3</v>
      </c>
      <c r="D93" s="71">
        <v>2182.1999999999998</v>
      </c>
      <c r="E93" s="70">
        <v>238579.69999999998</v>
      </c>
      <c r="F93" s="71">
        <f t="shared" si="71"/>
        <v>253073.8</v>
      </c>
      <c r="G93" s="70">
        <v>19470.5</v>
      </c>
      <c r="H93" s="71">
        <v>106715.7</v>
      </c>
      <c r="I93" s="72">
        <f t="shared" si="72"/>
        <v>126186.2</v>
      </c>
      <c r="J93" s="71">
        <v>10649.2</v>
      </c>
      <c r="K93" s="72">
        <v>639.4</v>
      </c>
      <c r="L93" s="71">
        <f t="shared" si="73"/>
        <v>11288.6</v>
      </c>
      <c r="M93" s="72">
        <f t="shared" si="74"/>
        <v>390548.6</v>
      </c>
      <c r="N93" s="71">
        <v>52055.6</v>
      </c>
      <c r="O93" s="71">
        <f t="shared" si="75"/>
        <v>442604.19999999995</v>
      </c>
    </row>
    <row r="94" spans="1:15" ht="14.25" hidden="1" customHeight="1" x14ac:dyDescent="0.2">
      <c r="A94" s="68" t="s">
        <v>96</v>
      </c>
      <c r="B94" s="73">
        <v>7427.5</v>
      </c>
      <c r="C94" s="70">
        <v>27566.7</v>
      </c>
      <c r="D94" s="71">
        <v>1901.8</v>
      </c>
      <c r="E94" s="70">
        <v>233620.59999999998</v>
      </c>
      <c r="F94" s="71">
        <f t="shared" si="71"/>
        <v>270516.59999999998</v>
      </c>
      <c r="G94" s="70">
        <v>20124.5</v>
      </c>
      <c r="H94" s="71">
        <v>106471.09999999999</v>
      </c>
      <c r="I94" s="72">
        <f t="shared" si="72"/>
        <v>126595.59999999999</v>
      </c>
      <c r="J94" s="71">
        <v>10816.1</v>
      </c>
      <c r="K94" s="72">
        <v>469.6</v>
      </c>
      <c r="L94" s="71">
        <f t="shared" si="73"/>
        <v>11285.7</v>
      </c>
      <c r="M94" s="72">
        <f t="shared" si="74"/>
        <v>408397.89999999997</v>
      </c>
      <c r="N94" s="71">
        <v>53422.599999999991</v>
      </c>
      <c r="O94" s="71">
        <f t="shared" si="75"/>
        <v>461820.49999999994</v>
      </c>
    </row>
    <row r="95" spans="1:15" ht="14.25" hidden="1" customHeight="1" x14ac:dyDescent="0.2">
      <c r="A95" s="68" t="s">
        <v>97</v>
      </c>
      <c r="B95" s="73">
        <v>7833.1</v>
      </c>
      <c r="C95" s="70">
        <v>31312.399999999998</v>
      </c>
      <c r="D95" s="71">
        <v>1278.6000000000001</v>
      </c>
      <c r="E95" s="70">
        <v>238784.69999999998</v>
      </c>
      <c r="F95" s="71">
        <f t="shared" si="71"/>
        <v>279208.8</v>
      </c>
      <c r="G95" s="70">
        <v>21008</v>
      </c>
      <c r="H95" s="71">
        <v>109666.6</v>
      </c>
      <c r="I95" s="72">
        <f t="shared" si="72"/>
        <v>130674.6</v>
      </c>
      <c r="J95" s="71">
        <v>11167.7</v>
      </c>
      <c r="K95" s="72">
        <v>466.4</v>
      </c>
      <c r="L95" s="71">
        <f t="shared" si="73"/>
        <v>11634.1</v>
      </c>
      <c r="M95" s="72">
        <f t="shared" si="74"/>
        <v>421517.5</v>
      </c>
      <c r="N95" s="71">
        <v>53358.400000000009</v>
      </c>
      <c r="O95" s="71">
        <f t="shared" si="75"/>
        <v>474875.9</v>
      </c>
    </row>
    <row r="96" spans="1:15" ht="14.25" hidden="1" customHeight="1" x14ac:dyDescent="0.2">
      <c r="A96" s="68" t="s">
        <v>98</v>
      </c>
      <c r="B96" s="73">
        <v>7820.8</v>
      </c>
      <c r="C96" s="70">
        <v>26935</v>
      </c>
      <c r="D96" s="71">
        <v>1104.3</v>
      </c>
      <c r="E96" s="70">
        <v>246623.49999999997</v>
      </c>
      <c r="F96" s="71">
        <f t="shared" si="71"/>
        <v>282483.59999999998</v>
      </c>
      <c r="G96" s="70">
        <v>21316.9</v>
      </c>
      <c r="H96" s="71">
        <v>113298.4</v>
      </c>
      <c r="I96" s="72">
        <f t="shared" si="72"/>
        <v>134615.29999999999</v>
      </c>
      <c r="J96" s="71">
        <v>11377.800000000001</v>
      </c>
      <c r="K96" s="72">
        <v>786.5</v>
      </c>
      <c r="L96" s="71">
        <f t="shared" si="73"/>
        <v>12164.300000000001</v>
      </c>
      <c r="M96" s="72">
        <f t="shared" si="74"/>
        <v>429263.19999999995</v>
      </c>
      <c r="N96" s="71">
        <v>57016.800000000003</v>
      </c>
      <c r="O96" s="71">
        <f t="shared" si="75"/>
        <v>486279.99999999994</v>
      </c>
    </row>
    <row r="97" spans="1:15" ht="14.25" hidden="1" customHeight="1" x14ac:dyDescent="0.2">
      <c r="A97" s="68" t="s">
        <v>99</v>
      </c>
      <c r="B97" s="73">
        <v>7443.7000000000007</v>
      </c>
      <c r="C97" s="70">
        <v>25691.899999999998</v>
      </c>
      <c r="D97" s="71">
        <v>1715.4</v>
      </c>
      <c r="E97" s="70">
        <v>251844.4</v>
      </c>
      <c r="F97" s="71">
        <f t="shared" si="71"/>
        <v>286695.40000000002</v>
      </c>
      <c r="G97" s="70">
        <v>22569.800000000003</v>
      </c>
      <c r="H97" s="71">
        <v>111655.40000000001</v>
      </c>
      <c r="I97" s="72">
        <f t="shared" si="72"/>
        <v>134225.20000000001</v>
      </c>
      <c r="J97" s="71">
        <v>11775.5</v>
      </c>
      <c r="K97" s="72">
        <v>871.5</v>
      </c>
      <c r="L97" s="71">
        <f t="shared" si="73"/>
        <v>12647</v>
      </c>
      <c r="M97" s="72">
        <f t="shared" si="74"/>
        <v>433567.60000000003</v>
      </c>
      <c r="N97" s="71">
        <v>65173.399999999994</v>
      </c>
      <c r="O97" s="71">
        <f t="shared" si="75"/>
        <v>498741</v>
      </c>
    </row>
    <row r="98" spans="1:15" ht="14.25" hidden="1" customHeight="1" x14ac:dyDescent="0.2">
      <c r="A98" s="68" t="s">
        <v>100</v>
      </c>
      <c r="B98" s="73">
        <v>6715.8</v>
      </c>
      <c r="C98" s="70">
        <v>20585.7</v>
      </c>
      <c r="D98" s="71">
        <v>2057.8000000000002</v>
      </c>
      <c r="E98" s="70">
        <v>245532.1</v>
      </c>
      <c r="F98" s="71">
        <f t="shared" si="71"/>
        <v>274891.40000000002</v>
      </c>
      <c r="G98" s="70">
        <v>22186.800000000003</v>
      </c>
      <c r="H98" s="71">
        <v>121687.59999999999</v>
      </c>
      <c r="I98" s="72">
        <f t="shared" si="72"/>
        <v>143874.4</v>
      </c>
      <c r="J98" s="71">
        <v>11914.1</v>
      </c>
      <c r="K98" s="72">
        <v>971.8</v>
      </c>
      <c r="L98" s="71">
        <f t="shared" si="73"/>
        <v>12885.9</v>
      </c>
      <c r="M98" s="72">
        <f t="shared" si="74"/>
        <v>431651.70000000007</v>
      </c>
      <c r="N98" s="71">
        <v>64542.899999999994</v>
      </c>
      <c r="O98" s="71">
        <f t="shared" si="75"/>
        <v>496194.60000000009</v>
      </c>
    </row>
    <row r="99" spans="1:15" ht="14.25" hidden="1" customHeight="1" x14ac:dyDescent="0.2">
      <c r="A99" s="68" t="s">
        <v>101</v>
      </c>
      <c r="B99" s="73">
        <v>6432.4000000000005</v>
      </c>
      <c r="C99" s="70">
        <v>11832.599999999999</v>
      </c>
      <c r="D99" s="71">
        <v>1895.9</v>
      </c>
      <c r="E99" s="70">
        <v>256084.59999999998</v>
      </c>
      <c r="F99" s="71">
        <f t="shared" si="71"/>
        <v>276245.5</v>
      </c>
      <c r="G99" s="70">
        <v>25050.399999999998</v>
      </c>
      <c r="H99" s="71">
        <v>118042.2</v>
      </c>
      <c r="I99" s="72">
        <f t="shared" si="72"/>
        <v>143092.6</v>
      </c>
      <c r="J99" s="71">
        <v>12244.5</v>
      </c>
      <c r="K99" s="72">
        <v>1467.8</v>
      </c>
      <c r="L99" s="71">
        <f t="shared" si="73"/>
        <v>13712.3</v>
      </c>
      <c r="M99" s="72">
        <f t="shared" si="74"/>
        <v>433050.39999999997</v>
      </c>
      <c r="N99" s="71">
        <v>72626.3</v>
      </c>
      <c r="O99" s="71">
        <f t="shared" si="75"/>
        <v>505676.69999999995</v>
      </c>
    </row>
    <row r="100" spans="1:15" ht="14.25" hidden="1" customHeight="1" x14ac:dyDescent="0.2">
      <c r="A100" s="68"/>
      <c r="B100" s="73"/>
      <c r="C100" s="70"/>
      <c r="D100" s="71"/>
      <c r="E100" s="70"/>
      <c r="F100" s="71"/>
      <c r="G100" s="70"/>
      <c r="H100" s="71"/>
      <c r="I100" s="72"/>
      <c r="J100" s="71"/>
      <c r="K100" s="72"/>
      <c r="L100" s="71"/>
      <c r="M100" s="72"/>
      <c r="N100" s="71"/>
      <c r="O100" s="71"/>
    </row>
    <row r="101" spans="1:15" ht="14.25" hidden="1" customHeight="1" x14ac:dyDescent="0.2">
      <c r="A101" s="68" t="s">
        <v>77</v>
      </c>
      <c r="B101" s="73">
        <v>5864.3</v>
      </c>
      <c r="C101" s="70">
        <v>10189.300000000001</v>
      </c>
      <c r="D101" s="71">
        <v>2041.5000000000002</v>
      </c>
      <c r="E101" s="70">
        <v>261394.4</v>
      </c>
      <c r="F101" s="71">
        <f t="shared" si="71"/>
        <v>279489.5</v>
      </c>
      <c r="G101" s="70">
        <v>26224.799999999999</v>
      </c>
      <c r="H101" s="71">
        <v>113627.2</v>
      </c>
      <c r="I101" s="72">
        <f t="shared" si="72"/>
        <v>139852</v>
      </c>
      <c r="J101" s="71">
        <v>12663.2</v>
      </c>
      <c r="K101" s="72">
        <v>1509.6000000000001</v>
      </c>
      <c r="L101" s="71">
        <f t="shared" si="73"/>
        <v>14172.800000000001</v>
      </c>
      <c r="M101" s="72">
        <f t="shared" si="74"/>
        <v>433514.3</v>
      </c>
      <c r="N101" s="71">
        <v>64825.2</v>
      </c>
      <c r="O101" s="71">
        <f t="shared" si="75"/>
        <v>498339.5</v>
      </c>
    </row>
    <row r="102" spans="1:15" ht="14.25" hidden="1" customHeight="1" x14ac:dyDescent="0.2">
      <c r="A102" s="68" t="s">
        <v>104</v>
      </c>
      <c r="B102" s="73">
        <v>6510.7</v>
      </c>
      <c r="C102" s="70">
        <v>7121.6</v>
      </c>
      <c r="D102" s="71">
        <v>2079.1</v>
      </c>
      <c r="E102" s="70">
        <v>269620</v>
      </c>
      <c r="F102" s="71">
        <f t="shared" si="71"/>
        <v>285331.40000000002</v>
      </c>
      <c r="G102" s="70">
        <v>27047.3</v>
      </c>
      <c r="H102" s="71">
        <v>119707.4</v>
      </c>
      <c r="I102" s="72">
        <f t="shared" si="72"/>
        <v>146754.69999999998</v>
      </c>
      <c r="J102" s="71">
        <v>12940.2</v>
      </c>
      <c r="K102" s="72">
        <v>1950.5</v>
      </c>
      <c r="L102" s="71">
        <f t="shared" si="73"/>
        <v>14890.7</v>
      </c>
      <c r="M102" s="72">
        <f t="shared" si="74"/>
        <v>446976.8</v>
      </c>
      <c r="N102" s="71">
        <v>64886.700000000012</v>
      </c>
      <c r="O102" s="71">
        <f t="shared" si="75"/>
        <v>511863.5</v>
      </c>
    </row>
    <row r="103" spans="1:15" ht="14.25" hidden="1" customHeight="1" x14ac:dyDescent="0.2">
      <c r="A103" s="68" t="s">
        <v>105</v>
      </c>
      <c r="B103" s="73">
        <v>6484.5</v>
      </c>
      <c r="C103" s="70">
        <v>4124.7999999999993</v>
      </c>
      <c r="D103" s="71">
        <v>2657.3</v>
      </c>
      <c r="E103" s="70">
        <v>279423.69999999995</v>
      </c>
      <c r="F103" s="71">
        <f t="shared" si="71"/>
        <v>292690.29999999993</v>
      </c>
      <c r="G103" s="70">
        <v>27774.199999999997</v>
      </c>
      <c r="H103" s="71">
        <v>125185.59999999999</v>
      </c>
      <c r="I103" s="72">
        <f t="shared" si="72"/>
        <v>152959.79999999999</v>
      </c>
      <c r="J103" s="71">
        <v>13573.300000000001</v>
      </c>
      <c r="K103" s="72">
        <v>1931.1</v>
      </c>
      <c r="L103" s="71">
        <f t="shared" si="73"/>
        <v>15504.400000000001</v>
      </c>
      <c r="M103" s="72">
        <f t="shared" si="74"/>
        <v>461154.49999999994</v>
      </c>
      <c r="N103" s="71">
        <v>64093.600000000006</v>
      </c>
      <c r="O103" s="71">
        <f t="shared" si="75"/>
        <v>525248.1</v>
      </c>
    </row>
    <row r="104" spans="1:15" ht="14.25" hidden="1" customHeight="1" x14ac:dyDescent="0.2">
      <c r="A104" s="41" t="s">
        <v>51</v>
      </c>
      <c r="B104" s="73">
        <v>6448</v>
      </c>
      <c r="C104" s="70">
        <v>4097.8999999999996</v>
      </c>
      <c r="D104" s="71">
        <v>2737.4</v>
      </c>
      <c r="E104" s="70">
        <v>283393.40000000002</v>
      </c>
      <c r="F104" s="71">
        <f t="shared" si="71"/>
        <v>296676.7</v>
      </c>
      <c r="G104" s="70">
        <v>27765.7</v>
      </c>
      <c r="H104" s="71">
        <v>128634.70000000003</v>
      </c>
      <c r="I104" s="72">
        <f t="shared" si="72"/>
        <v>156400.40000000002</v>
      </c>
      <c r="J104" s="71">
        <v>13427.8</v>
      </c>
      <c r="K104" s="72">
        <v>2168.9</v>
      </c>
      <c r="L104" s="71">
        <f t="shared" si="73"/>
        <v>15596.699999999999</v>
      </c>
      <c r="M104" s="72">
        <f t="shared" si="74"/>
        <v>468673.80000000005</v>
      </c>
      <c r="N104" s="71">
        <v>68121</v>
      </c>
      <c r="O104" s="71">
        <f t="shared" si="75"/>
        <v>536794.80000000005</v>
      </c>
    </row>
    <row r="105" spans="1:15" ht="14.25" hidden="1" customHeight="1" x14ac:dyDescent="0.2">
      <c r="A105" s="41" t="s">
        <v>52</v>
      </c>
      <c r="B105" s="73">
        <v>6762.2</v>
      </c>
      <c r="C105" s="70">
        <v>3222.1000000000004</v>
      </c>
      <c r="D105" s="71">
        <v>3038.2</v>
      </c>
      <c r="E105" s="70">
        <v>299234.90000000002</v>
      </c>
      <c r="F105" s="71">
        <f t="shared" si="71"/>
        <v>312257.40000000002</v>
      </c>
      <c r="G105" s="70">
        <v>27786.9</v>
      </c>
      <c r="H105" s="71">
        <v>132093.59999999998</v>
      </c>
      <c r="I105" s="72">
        <f t="shared" si="72"/>
        <v>159880.49999999997</v>
      </c>
      <c r="J105" s="71">
        <v>13644.3</v>
      </c>
      <c r="K105" s="72">
        <v>2228.1999999999998</v>
      </c>
      <c r="L105" s="71">
        <f t="shared" si="73"/>
        <v>15872.5</v>
      </c>
      <c r="M105" s="72">
        <f t="shared" si="74"/>
        <v>488010.4</v>
      </c>
      <c r="N105" s="71">
        <v>57515.600000000006</v>
      </c>
      <c r="O105" s="71">
        <f t="shared" si="75"/>
        <v>545526</v>
      </c>
    </row>
    <row r="106" spans="1:15" ht="14.25" hidden="1" customHeight="1" x14ac:dyDescent="0.2">
      <c r="A106" s="41" t="s">
        <v>45</v>
      </c>
      <c r="B106" s="73">
        <v>7708.3</v>
      </c>
      <c r="C106" s="70">
        <v>10168.4</v>
      </c>
      <c r="D106" s="71">
        <v>2816</v>
      </c>
      <c r="E106" s="70">
        <v>316090.00000000006</v>
      </c>
      <c r="F106" s="71">
        <f t="shared" si="71"/>
        <v>336782.70000000007</v>
      </c>
      <c r="G106" s="70">
        <v>28445.4</v>
      </c>
      <c r="H106" s="71">
        <v>133722.4</v>
      </c>
      <c r="I106" s="72">
        <f t="shared" si="72"/>
        <v>162167.79999999999</v>
      </c>
      <c r="J106" s="71">
        <v>13912.4</v>
      </c>
      <c r="K106" s="72">
        <v>4644.3999999999996</v>
      </c>
      <c r="L106" s="71">
        <f t="shared" si="73"/>
        <v>18556.8</v>
      </c>
      <c r="M106" s="72">
        <f t="shared" si="74"/>
        <v>517507.30000000005</v>
      </c>
      <c r="N106" s="71">
        <v>53930.600000000006</v>
      </c>
      <c r="O106" s="71">
        <f t="shared" si="75"/>
        <v>571437.9</v>
      </c>
    </row>
    <row r="107" spans="1:15" ht="14.25" hidden="1" customHeight="1" x14ac:dyDescent="0.2">
      <c r="A107" s="41" t="s">
        <v>53</v>
      </c>
      <c r="B107" s="73">
        <v>7616.6</v>
      </c>
      <c r="C107" s="70">
        <v>25279.9</v>
      </c>
      <c r="D107" s="71">
        <v>2407.4</v>
      </c>
      <c r="E107" s="70">
        <v>316839.7</v>
      </c>
      <c r="F107" s="71">
        <f t="shared" si="71"/>
        <v>352143.60000000003</v>
      </c>
      <c r="G107" s="70">
        <v>29890.499999999996</v>
      </c>
      <c r="H107" s="71">
        <v>133518.5</v>
      </c>
      <c r="I107" s="72">
        <f t="shared" si="72"/>
        <v>163409</v>
      </c>
      <c r="J107" s="71">
        <v>15298.199999999999</v>
      </c>
      <c r="K107" s="72">
        <v>4991.9000000000005</v>
      </c>
      <c r="L107" s="71">
        <f t="shared" si="73"/>
        <v>20290.099999999999</v>
      </c>
      <c r="M107" s="72">
        <f t="shared" si="74"/>
        <v>535842.70000000007</v>
      </c>
      <c r="N107" s="71">
        <v>63077.1</v>
      </c>
      <c r="O107" s="71">
        <f t="shared" si="75"/>
        <v>598919.80000000005</v>
      </c>
    </row>
    <row r="108" spans="1:15" ht="14.25" hidden="1" customHeight="1" x14ac:dyDescent="0.2">
      <c r="A108" s="41" t="s">
        <v>54</v>
      </c>
      <c r="B108" s="73">
        <v>7738.7999999999993</v>
      </c>
      <c r="C108" s="70">
        <v>29023.7</v>
      </c>
      <c r="D108" s="71">
        <v>2472.4</v>
      </c>
      <c r="E108" s="70">
        <v>333049.30000000005</v>
      </c>
      <c r="F108" s="71">
        <f t="shared" si="71"/>
        <v>372284.20000000007</v>
      </c>
      <c r="G108" s="70">
        <v>30423.8</v>
      </c>
      <c r="H108" s="71">
        <v>131398</v>
      </c>
      <c r="I108" s="72">
        <f t="shared" si="72"/>
        <v>161821.79999999999</v>
      </c>
      <c r="J108" s="71">
        <v>14236.9</v>
      </c>
      <c r="K108" s="72">
        <v>5011.5</v>
      </c>
      <c r="L108" s="71">
        <f t="shared" si="73"/>
        <v>19248.400000000001</v>
      </c>
      <c r="M108" s="72">
        <f t="shared" si="74"/>
        <v>553354.4</v>
      </c>
      <c r="N108" s="71">
        <v>58921.3</v>
      </c>
      <c r="O108" s="71">
        <f t="shared" si="75"/>
        <v>612275.70000000007</v>
      </c>
    </row>
    <row r="109" spans="1:15" ht="14.25" hidden="1" customHeight="1" x14ac:dyDescent="0.2">
      <c r="A109" s="41" t="s">
        <v>36</v>
      </c>
      <c r="B109" s="73">
        <v>8829.5</v>
      </c>
      <c r="C109" s="70">
        <v>25504.9</v>
      </c>
      <c r="D109" s="71">
        <v>1452.2</v>
      </c>
      <c r="E109" s="70">
        <v>343184.70000000007</v>
      </c>
      <c r="F109" s="71">
        <f t="shared" si="71"/>
        <v>378971.30000000005</v>
      </c>
      <c r="G109" s="70">
        <v>30484.400000000005</v>
      </c>
      <c r="H109" s="71">
        <v>131755.00000000003</v>
      </c>
      <c r="I109" s="72">
        <f t="shared" si="72"/>
        <v>162239.40000000002</v>
      </c>
      <c r="J109" s="71">
        <v>14330.9</v>
      </c>
      <c r="K109" s="72">
        <v>6001.5999999999995</v>
      </c>
      <c r="L109" s="71">
        <f t="shared" si="73"/>
        <v>20332.5</v>
      </c>
      <c r="M109" s="72">
        <f t="shared" si="74"/>
        <v>561543.20000000007</v>
      </c>
      <c r="N109" s="71">
        <v>57754.8</v>
      </c>
      <c r="O109" s="71">
        <f t="shared" si="75"/>
        <v>619298.00000000012</v>
      </c>
    </row>
    <row r="110" spans="1:15" ht="14.25" hidden="1" customHeight="1" x14ac:dyDescent="0.2">
      <c r="A110" s="41" t="s">
        <v>55</v>
      </c>
      <c r="B110" s="73">
        <v>9633.7999999999993</v>
      </c>
      <c r="C110" s="70">
        <v>21896.199999999997</v>
      </c>
      <c r="D110" s="71">
        <v>1689.6</v>
      </c>
      <c r="E110" s="70">
        <v>360241.3</v>
      </c>
      <c r="F110" s="71">
        <f t="shared" si="71"/>
        <v>393460.89999999997</v>
      </c>
      <c r="G110" s="70">
        <v>30805.1</v>
      </c>
      <c r="H110" s="71">
        <v>131134</v>
      </c>
      <c r="I110" s="72">
        <f t="shared" si="72"/>
        <v>161939.1</v>
      </c>
      <c r="J110" s="71">
        <v>14508.1</v>
      </c>
      <c r="K110" s="72">
        <v>6552.2999999999993</v>
      </c>
      <c r="L110" s="71">
        <f t="shared" si="73"/>
        <v>21060.400000000001</v>
      </c>
      <c r="M110" s="72">
        <f t="shared" si="74"/>
        <v>576460.4</v>
      </c>
      <c r="N110" s="71">
        <v>64086.6</v>
      </c>
      <c r="O110" s="71">
        <f t="shared" si="75"/>
        <v>640547</v>
      </c>
    </row>
    <row r="111" spans="1:15" ht="14.25" hidden="1" customHeight="1" x14ac:dyDescent="0.2">
      <c r="A111" s="41" t="s">
        <v>56</v>
      </c>
      <c r="B111" s="73">
        <v>9939</v>
      </c>
      <c r="C111" s="70">
        <v>18144.100000000002</v>
      </c>
      <c r="D111" s="71">
        <v>1484.2</v>
      </c>
      <c r="E111" s="70">
        <v>369191.00000000006</v>
      </c>
      <c r="F111" s="71">
        <f t="shared" si="71"/>
        <v>398758.30000000005</v>
      </c>
      <c r="G111" s="70">
        <v>30078.799999999999</v>
      </c>
      <c r="H111" s="71">
        <v>134538.29999999999</v>
      </c>
      <c r="I111" s="72">
        <f t="shared" si="72"/>
        <v>164617.09999999998</v>
      </c>
      <c r="J111" s="71">
        <v>14627.8</v>
      </c>
      <c r="K111" s="72">
        <v>6568.7</v>
      </c>
      <c r="L111" s="71">
        <f t="shared" si="73"/>
        <v>21196.5</v>
      </c>
      <c r="M111" s="72">
        <f t="shared" si="74"/>
        <v>584571.9</v>
      </c>
      <c r="N111" s="71">
        <v>63045.5</v>
      </c>
      <c r="O111" s="71">
        <f t="shared" si="75"/>
        <v>647617.4</v>
      </c>
    </row>
    <row r="112" spans="1:15" ht="14.25" hidden="1" customHeight="1" x14ac:dyDescent="0.2">
      <c r="A112" s="41" t="s">
        <v>37</v>
      </c>
      <c r="B112" s="73">
        <v>10070.199999999999</v>
      </c>
      <c r="C112" s="70">
        <v>12577.599999999999</v>
      </c>
      <c r="D112" s="71">
        <v>1824.6</v>
      </c>
      <c r="E112" s="70">
        <v>368616.2</v>
      </c>
      <c r="F112" s="71">
        <f t="shared" si="71"/>
        <v>393088.6</v>
      </c>
      <c r="G112" s="70">
        <v>29936.7</v>
      </c>
      <c r="H112" s="71">
        <v>126266.79999999999</v>
      </c>
      <c r="I112" s="72">
        <f t="shared" si="72"/>
        <v>156203.5</v>
      </c>
      <c r="J112" s="71">
        <v>16356.199999999999</v>
      </c>
      <c r="K112" s="72">
        <v>9025.2999999999993</v>
      </c>
      <c r="L112" s="71">
        <f t="shared" si="73"/>
        <v>25381.5</v>
      </c>
      <c r="M112" s="72">
        <f t="shared" si="74"/>
        <v>574673.6</v>
      </c>
      <c r="N112" s="71">
        <v>70478</v>
      </c>
      <c r="O112" s="71">
        <f t="shared" si="75"/>
        <v>645151.6</v>
      </c>
    </row>
    <row r="113" spans="1:15" ht="14.25" hidden="1" customHeight="1" x14ac:dyDescent="0.2">
      <c r="A113" s="68" t="s">
        <v>89</v>
      </c>
      <c r="B113" s="73">
        <v>11728.4</v>
      </c>
      <c r="C113" s="70">
        <v>8814.7000000000007</v>
      </c>
      <c r="D113" s="71">
        <v>2006</v>
      </c>
      <c r="E113" s="70">
        <v>363094.3</v>
      </c>
      <c r="F113" s="71">
        <f t="shared" si="71"/>
        <v>385643.39999999997</v>
      </c>
      <c r="G113" s="70">
        <v>30415.000000000004</v>
      </c>
      <c r="H113" s="71">
        <v>129307.8</v>
      </c>
      <c r="I113" s="72">
        <f t="shared" si="72"/>
        <v>159722.80000000002</v>
      </c>
      <c r="J113" s="71">
        <v>16245.2</v>
      </c>
      <c r="K113" s="72">
        <v>11844.199999999999</v>
      </c>
      <c r="L113" s="71">
        <f t="shared" si="73"/>
        <v>28089.4</v>
      </c>
      <c r="M113" s="72">
        <f t="shared" si="74"/>
        <v>573455.6</v>
      </c>
      <c r="N113" s="71">
        <v>69250</v>
      </c>
      <c r="O113" s="71">
        <f t="shared" si="75"/>
        <v>642705.6</v>
      </c>
    </row>
    <row r="114" spans="1:15" ht="14.25" hidden="1" customHeight="1" x14ac:dyDescent="0.2">
      <c r="A114" s="68" t="s">
        <v>109</v>
      </c>
      <c r="B114" s="73">
        <v>11160.8</v>
      </c>
      <c r="C114" s="70">
        <v>6329.7</v>
      </c>
      <c r="D114" s="71">
        <v>1756</v>
      </c>
      <c r="E114" s="70">
        <v>364325.4</v>
      </c>
      <c r="F114" s="71">
        <f t="shared" si="71"/>
        <v>383571.9</v>
      </c>
      <c r="G114" s="70">
        <v>29688.800000000003</v>
      </c>
      <c r="H114" s="71">
        <v>133174.19999999998</v>
      </c>
      <c r="I114" s="72">
        <f t="shared" si="72"/>
        <v>162863</v>
      </c>
      <c r="J114" s="71">
        <v>16202.8</v>
      </c>
      <c r="K114" s="72">
        <v>11805</v>
      </c>
      <c r="L114" s="71">
        <f t="shared" si="73"/>
        <v>28007.8</v>
      </c>
      <c r="M114" s="72">
        <f t="shared" si="74"/>
        <v>574442.70000000007</v>
      </c>
      <c r="N114" s="71">
        <v>68697.100000000006</v>
      </c>
      <c r="O114" s="71">
        <f t="shared" si="75"/>
        <v>643139.80000000005</v>
      </c>
    </row>
    <row r="115" spans="1:15" ht="14.25" hidden="1" customHeight="1" x14ac:dyDescent="0.2">
      <c r="A115" s="68" t="s">
        <v>108</v>
      </c>
      <c r="B115" s="73">
        <v>10915</v>
      </c>
      <c r="C115" s="70">
        <v>4275.3999999999996</v>
      </c>
      <c r="D115" s="71">
        <v>2298.4</v>
      </c>
      <c r="E115" s="70">
        <v>378718.1</v>
      </c>
      <c r="F115" s="71">
        <f t="shared" si="71"/>
        <v>396206.89999999997</v>
      </c>
      <c r="G115" s="70">
        <v>30552.400000000001</v>
      </c>
      <c r="H115" s="71">
        <v>132937.20000000001</v>
      </c>
      <c r="I115" s="72">
        <f t="shared" si="72"/>
        <v>163489.60000000001</v>
      </c>
      <c r="J115" s="71">
        <v>15216.3</v>
      </c>
      <c r="K115" s="72">
        <v>13600.199999999999</v>
      </c>
      <c r="L115" s="71">
        <f t="shared" si="73"/>
        <v>28816.5</v>
      </c>
      <c r="M115" s="72">
        <f t="shared" si="74"/>
        <v>588513</v>
      </c>
      <c r="N115" s="71">
        <v>67994</v>
      </c>
      <c r="O115" s="71">
        <f t="shared" si="75"/>
        <v>656507</v>
      </c>
    </row>
    <row r="116" spans="1:15" ht="14.25" hidden="1" customHeight="1" x14ac:dyDescent="0.2">
      <c r="A116" s="68" t="s">
        <v>110</v>
      </c>
      <c r="B116" s="73">
        <v>11889.699999999999</v>
      </c>
      <c r="C116" s="70">
        <v>3554.3999999999996</v>
      </c>
      <c r="D116" s="71">
        <v>1677.1</v>
      </c>
      <c r="E116" s="70">
        <v>383971.6</v>
      </c>
      <c r="F116" s="71">
        <f t="shared" si="71"/>
        <v>401092.8</v>
      </c>
      <c r="G116" s="70">
        <v>30886.3</v>
      </c>
      <c r="H116" s="71">
        <v>134006.69999999995</v>
      </c>
      <c r="I116" s="72">
        <f t="shared" si="72"/>
        <v>164892.99999999994</v>
      </c>
      <c r="J116" s="71">
        <v>15273</v>
      </c>
      <c r="K116" s="72">
        <v>13600.9</v>
      </c>
      <c r="L116" s="71">
        <f t="shared" si="73"/>
        <v>28873.9</v>
      </c>
      <c r="M116" s="72">
        <f t="shared" si="74"/>
        <v>594859.69999999995</v>
      </c>
      <c r="N116" s="71">
        <v>65819.3</v>
      </c>
      <c r="O116" s="71">
        <f t="shared" si="75"/>
        <v>660679</v>
      </c>
    </row>
    <row r="117" spans="1:15" ht="14.25" hidden="1" customHeight="1" x14ac:dyDescent="0.2">
      <c r="A117" s="68" t="s">
        <v>111</v>
      </c>
      <c r="B117" s="73">
        <v>12241.8</v>
      </c>
      <c r="C117" s="70">
        <v>7700.9</v>
      </c>
      <c r="D117" s="71">
        <v>2465.3999999999996</v>
      </c>
      <c r="E117" s="70">
        <v>401093.79999999993</v>
      </c>
      <c r="F117" s="71">
        <f t="shared" si="71"/>
        <v>423501.89999999991</v>
      </c>
      <c r="G117" s="70">
        <v>31030.999999999996</v>
      </c>
      <c r="H117" s="71">
        <v>136972.1</v>
      </c>
      <c r="I117" s="72">
        <f t="shared" si="72"/>
        <v>168003.1</v>
      </c>
      <c r="J117" s="71">
        <v>15469.5</v>
      </c>
      <c r="K117" s="72">
        <v>14282.500000000002</v>
      </c>
      <c r="L117" s="71">
        <f t="shared" si="73"/>
        <v>29752</v>
      </c>
      <c r="M117" s="72">
        <f t="shared" si="74"/>
        <v>621256.99999999988</v>
      </c>
      <c r="N117" s="71">
        <v>71359</v>
      </c>
      <c r="O117" s="71">
        <f t="shared" si="75"/>
        <v>692615.99999999988</v>
      </c>
    </row>
    <row r="118" spans="1:15" s="79" customFormat="1" ht="14.25" hidden="1" customHeight="1" x14ac:dyDescent="0.2">
      <c r="A118" s="68" t="s">
        <v>112</v>
      </c>
      <c r="B118" s="75">
        <v>11814.699999999999</v>
      </c>
      <c r="C118" s="76">
        <v>13069.5</v>
      </c>
      <c r="D118" s="77">
        <v>3244.8</v>
      </c>
      <c r="E118" s="76">
        <v>409565.5</v>
      </c>
      <c r="F118" s="71">
        <f t="shared" si="71"/>
        <v>437694.5</v>
      </c>
      <c r="G118" s="76">
        <v>32286.1</v>
      </c>
      <c r="H118" s="77">
        <v>146302.49999999997</v>
      </c>
      <c r="I118" s="72">
        <f t="shared" si="72"/>
        <v>178588.59999999998</v>
      </c>
      <c r="J118" s="77">
        <v>15309.8</v>
      </c>
      <c r="K118" s="78">
        <v>13391.6</v>
      </c>
      <c r="L118" s="71">
        <f t="shared" si="73"/>
        <v>28701.4</v>
      </c>
      <c r="M118" s="72">
        <f t="shared" si="74"/>
        <v>644984.5</v>
      </c>
      <c r="N118" s="77">
        <v>65701.899999999994</v>
      </c>
      <c r="O118" s="71">
        <f t="shared" si="75"/>
        <v>710686.4</v>
      </c>
    </row>
    <row r="119" spans="1:15" ht="14.25" hidden="1" customHeight="1" x14ac:dyDescent="0.2">
      <c r="A119" s="68" t="s">
        <v>113</v>
      </c>
      <c r="B119" s="73">
        <v>12418</v>
      </c>
      <c r="C119" s="70">
        <v>18130.3</v>
      </c>
      <c r="D119" s="71">
        <v>3102.8</v>
      </c>
      <c r="E119" s="70">
        <v>404728.99999999994</v>
      </c>
      <c r="F119" s="71">
        <f t="shared" si="71"/>
        <v>438380.09999999992</v>
      </c>
      <c r="G119" s="70">
        <v>31725.3</v>
      </c>
      <c r="H119" s="71">
        <v>146301.4</v>
      </c>
      <c r="I119" s="72">
        <f t="shared" si="72"/>
        <v>178026.69999999998</v>
      </c>
      <c r="J119" s="71">
        <v>15381.8</v>
      </c>
      <c r="K119" s="72">
        <v>13600.6</v>
      </c>
      <c r="L119" s="71">
        <f t="shared" si="73"/>
        <v>28982.400000000001</v>
      </c>
      <c r="M119" s="72">
        <f t="shared" si="74"/>
        <v>645389.19999999995</v>
      </c>
      <c r="N119" s="71">
        <v>65090.399999999994</v>
      </c>
      <c r="O119" s="71">
        <f t="shared" si="75"/>
        <v>710479.6</v>
      </c>
    </row>
    <row r="120" spans="1:15" ht="14.25" hidden="1" customHeight="1" x14ac:dyDescent="0.2">
      <c r="A120" s="68" t="s">
        <v>114</v>
      </c>
      <c r="B120" s="73">
        <v>12063.4</v>
      </c>
      <c r="C120" s="70">
        <v>29254.199999999997</v>
      </c>
      <c r="D120" s="71">
        <v>2822.8</v>
      </c>
      <c r="E120" s="70">
        <v>407070.20000000007</v>
      </c>
      <c r="F120" s="71">
        <f t="shared" si="71"/>
        <v>451210.60000000009</v>
      </c>
      <c r="G120" s="70">
        <v>32549.100000000002</v>
      </c>
      <c r="H120" s="71">
        <v>146685.49999999997</v>
      </c>
      <c r="I120" s="72">
        <f t="shared" si="72"/>
        <v>179234.59999999998</v>
      </c>
      <c r="J120" s="71">
        <v>15918.4</v>
      </c>
      <c r="K120" s="72">
        <v>15597.7</v>
      </c>
      <c r="L120" s="71">
        <f t="shared" si="73"/>
        <v>31516.1</v>
      </c>
      <c r="M120" s="72">
        <f t="shared" si="74"/>
        <v>661961.30000000005</v>
      </c>
      <c r="N120" s="71">
        <v>75058</v>
      </c>
      <c r="O120" s="71">
        <f t="shared" si="75"/>
        <v>737019.3</v>
      </c>
    </row>
    <row r="121" spans="1:15" ht="14.25" hidden="1" customHeight="1" x14ac:dyDescent="0.2">
      <c r="A121" s="68" t="s">
        <v>115</v>
      </c>
      <c r="B121" s="73">
        <v>12247.400000000001</v>
      </c>
      <c r="C121" s="70">
        <v>23044.799999999999</v>
      </c>
      <c r="D121" s="71">
        <v>2443.3000000000002</v>
      </c>
      <c r="E121" s="70">
        <v>409938.39999999997</v>
      </c>
      <c r="F121" s="71">
        <f t="shared" si="71"/>
        <v>447673.89999999997</v>
      </c>
      <c r="G121" s="70">
        <v>32547.9</v>
      </c>
      <c r="H121" s="71">
        <v>144314.79999999999</v>
      </c>
      <c r="I121" s="72">
        <f t="shared" si="72"/>
        <v>176862.69999999998</v>
      </c>
      <c r="J121" s="71">
        <v>15839.599999999999</v>
      </c>
      <c r="K121" s="72">
        <v>15786.9</v>
      </c>
      <c r="L121" s="71">
        <f t="shared" si="73"/>
        <v>31626.5</v>
      </c>
      <c r="M121" s="72">
        <f t="shared" si="74"/>
        <v>656163.1</v>
      </c>
      <c r="N121" s="71">
        <v>75089.600000000006</v>
      </c>
      <c r="O121" s="71">
        <f t="shared" si="75"/>
        <v>731252.7</v>
      </c>
    </row>
    <row r="122" spans="1:15" ht="14.25" hidden="1" customHeight="1" x14ac:dyDescent="0.2">
      <c r="A122" s="68" t="s">
        <v>116</v>
      </c>
      <c r="B122" s="73">
        <v>11203.2</v>
      </c>
      <c r="C122" s="70">
        <v>16832.5</v>
      </c>
      <c r="D122" s="71">
        <v>3394.8</v>
      </c>
      <c r="E122" s="70">
        <v>421973.3</v>
      </c>
      <c r="F122" s="71">
        <f t="shared" si="71"/>
        <v>453403.8</v>
      </c>
      <c r="G122" s="70">
        <v>32421.1</v>
      </c>
      <c r="H122" s="71">
        <v>144651</v>
      </c>
      <c r="I122" s="72">
        <f t="shared" si="72"/>
        <v>177072.1</v>
      </c>
      <c r="J122" s="71">
        <v>15979.8</v>
      </c>
      <c r="K122" s="72">
        <v>16348.1</v>
      </c>
      <c r="L122" s="71">
        <f t="shared" si="73"/>
        <v>32327.9</v>
      </c>
      <c r="M122" s="72">
        <f t="shared" si="74"/>
        <v>662803.80000000005</v>
      </c>
      <c r="N122" s="71">
        <v>69632.399999999994</v>
      </c>
      <c r="O122" s="71">
        <f t="shared" si="75"/>
        <v>732436.20000000007</v>
      </c>
    </row>
    <row r="123" spans="1:15" ht="14.25" hidden="1" customHeight="1" x14ac:dyDescent="0.2">
      <c r="A123" s="68" t="s">
        <v>118</v>
      </c>
      <c r="B123" s="73">
        <v>10996.2</v>
      </c>
      <c r="C123" s="70">
        <v>11872.9</v>
      </c>
      <c r="D123" s="71">
        <v>2605.1999999999998</v>
      </c>
      <c r="E123" s="70">
        <v>427297.20000000007</v>
      </c>
      <c r="F123" s="71">
        <f t="shared" si="71"/>
        <v>452771.50000000006</v>
      </c>
      <c r="G123" s="70">
        <v>33176.200000000004</v>
      </c>
      <c r="H123" s="71">
        <v>144992.19999999998</v>
      </c>
      <c r="I123" s="72">
        <f t="shared" si="72"/>
        <v>178168.4</v>
      </c>
      <c r="J123" s="71">
        <v>16220.300000000001</v>
      </c>
      <c r="K123" s="72">
        <v>16272.9</v>
      </c>
      <c r="L123" s="71">
        <f t="shared" si="73"/>
        <v>32493.200000000001</v>
      </c>
      <c r="M123" s="72">
        <f t="shared" si="74"/>
        <v>663433.1</v>
      </c>
      <c r="N123" s="71">
        <v>65538.5</v>
      </c>
      <c r="O123" s="71">
        <f t="shared" si="75"/>
        <v>728971.6</v>
      </c>
    </row>
    <row r="124" spans="1:15" ht="14.25" hidden="1" customHeight="1" x14ac:dyDescent="0.2">
      <c r="A124" s="68" t="s">
        <v>119</v>
      </c>
      <c r="B124" s="73">
        <v>8670.6</v>
      </c>
      <c r="C124" s="70">
        <v>10386.6</v>
      </c>
      <c r="D124" s="71">
        <v>2652.5</v>
      </c>
      <c r="E124" s="70">
        <v>405010.5</v>
      </c>
      <c r="F124" s="71">
        <f t="shared" si="71"/>
        <v>426720.2</v>
      </c>
      <c r="G124" s="70">
        <v>32498.1</v>
      </c>
      <c r="H124" s="71">
        <v>151216.1</v>
      </c>
      <c r="I124" s="72">
        <f t="shared" si="72"/>
        <v>183714.2</v>
      </c>
      <c r="J124" s="71">
        <v>16420.8</v>
      </c>
      <c r="K124" s="72">
        <v>21741.1</v>
      </c>
      <c r="L124" s="71">
        <f t="shared" si="73"/>
        <v>38161.899999999994</v>
      </c>
      <c r="M124" s="72">
        <f t="shared" si="74"/>
        <v>648596.30000000005</v>
      </c>
      <c r="N124" s="71">
        <v>68758.7</v>
      </c>
      <c r="O124" s="71">
        <f t="shared" si="75"/>
        <v>717355</v>
      </c>
    </row>
    <row r="125" spans="1:15" ht="14.25" customHeight="1" x14ac:dyDescent="0.2">
      <c r="A125" s="41" t="s">
        <v>122</v>
      </c>
      <c r="B125" s="91">
        <v>188769.1</v>
      </c>
      <c r="C125" s="88">
        <v>1715.2</v>
      </c>
      <c r="D125" s="89">
        <v>5600.2</v>
      </c>
      <c r="E125" s="88">
        <v>299275.8</v>
      </c>
      <c r="F125" s="89">
        <f t="shared" si="71"/>
        <v>495360.30000000005</v>
      </c>
      <c r="G125" s="88">
        <v>18509.7</v>
      </c>
      <c r="H125" s="89">
        <v>166010.9</v>
      </c>
      <c r="I125" s="90">
        <f t="shared" si="72"/>
        <v>184520.6</v>
      </c>
      <c r="J125" s="89">
        <v>64799.4</v>
      </c>
      <c r="K125" s="90">
        <v>49591.6</v>
      </c>
      <c r="L125" s="89">
        <f t="shared" si="73"/>
        <v>114391</v>
      </c>
      <c r="M125" s="90">
        <f t="shared" si="74"/>
        <v>794271.9</v>
      </c>
      <c r="N125" s="89">
        <v>109937.60000000001</v>
      </c>
      <c r="O125" s="89">
        <f t="shared" si="75"/>
        <v>904209.5</v>
      </c>
    </row>
    <row r="126" spans="1:15" ht="14.25" hidden="1" customHeight="1" x14ac:dyDescent="0.2">
      <c r="A126" s="68" t="s">
        <v>102</v>
      </c>
      <c r="B126" s="73">
        <v>8486.1</v>
      </c>
      <c r="C126" s="70">
        <v>7702.5</v>
      </c>
      <c r="D126" s="71">
        <v>3022.8</v>
      </c>
      <c r="E126" s="70">
        <v>414425.80000000005</v>
      </c>
      <c r="F126" s="71">
        <f t="shared" si="71"/>
        <v>433637.20000000007</v>
      </c>
      <c r="G126" s="70">
        <v>32281.699999999997</v>
      </c>
      <c r="H126" s="71">
        <v>153487.5</v>
      </c>
      <c r="I126" s="72">
        <f t="shared" si="72"/>
        <v>185769.2</v>
      </c>
      <c r="J126" s="71">
        <v>16559.8</v>
      </c>
      <c r="K126" s="72">
        <v>22018.7</v>
      </c>
      <c r="L126" s="71">
        <f t="shared" si="73"/>
        <v>38578.5</v>
      </c>
      <c r="M126" s="72">
        <f t="shared" si="74"/>
        <v>657984.90000000014</v>
      </c>
      <c r="N126" s="71">
        <v>66092.799999999988</v>
      </c>
      <c r="O126" s="71">
        <f t="shared" si="75"/>
        <v>724077.70000000019</v>
      </c>
    </row>
    <row r="127" spans="1:15" ht="14.25" hidden="1" customHeight="1" x14ac:dyDescent="0.2">
      <c r="A127" s="68" t="s">
        <v>121</v>
      </c>
      <c r="B127" s="73">
        <v>8362.9</v>
      </c>
      <c r="C127" s="70">
        <v>6931.0999999999995</v>
      </c>
      <c r="D127" s="71">
        <v>3183.3</v>
      </c>
      <c r="E127" s="70">
        <v>420157.80000000005</v>
      </c>
      <c r="F127" s="71">
        <f t="shared" si="71"/>
        <v>438635.10000000003</v>
      </c>
      <c r="G127" s="70">
        <v>32004.1</v>
      </c>
      <c r="H127" s="71">
        <v>152340</v>
      </c>
      <c r="I127" s="72">
        <f t="shared" si="72"/>
        <v>184344.1</v>
      </c>
      <c r="J127" s="71">
        <v>16745.300000000003</v>
      </c>
      <c r="K127" s="72">
        <v>20504.7</v>
      </c>
      <c r="L127" s="71">
        <f t="shared" si="73"/>
        <v>37250</v>
      </c>
      <c r="M127" s="72">
        <f t="shared" si="74"/>
        <v>660229.20000000007</v>
      </c>
      <c r="N127" s="71">
        <v>63604.599999999991</v>
      </c>
      <c r="O127" s="71">
        <f t="shared" si="75"/>
        <v>723833.8</v>
      </c>
    </row>
    <row r="128" spans="1:15" ht="14.25" hidden="1" customHeight="1" x14ac:dyDescent="0.2">
      <c r="A128" s="68" t="s">
        <v>126</v>
      </c>
      <c r="B128" s="73">
        <v>8387.9</v>
      </c>
      <c r="C128" s="70">
        <v>4756.3</v>
      </c>
      <c r="D128" s="71">
        <v>3363.9</v>
      </c>
      <c r="E128" s="70">
        <v>439561.2</v>
      </c>
      <c r="F128" s="71">
        <f t="shared" si="71"/>
        <v>456069.3</v>
      </c>
      <c r="G128" s="70">
        <v>25974.2</v>
      </c>
      <c r="H128" s="71">
        <v>151275.40000000002</v>
      </c>
      <c r="I128" s="72">
        <f t="shared" si="72"/>
        <v>177249.60000000003</v>
      </c>
      <c r="J128" s="71">
        <v>23163.300000000003</v>
      </c>
      <c r="K128" s="72">
        <v>20180.3</v>
      </c>
      <c r="L128" s="71">
        <f t="shared" si="73"/>
        <v>43343.600000000006</v>
      </c>
      <c r="M128" s="72">
        <f t="shared" si="74"/>
        <v>676662.5</v>
      </c>
      <c r="N128" s="71">
        <v>61326.7</v>
      </c>
      <c r="O128" s="71">
        <f t="shared" si="75"/>
        <v>737989.2</v>
      </c>
    </row>
    <row r="129" spans="1:15" ht="14.25" hidden="1" customHeight="1" x14ac:dyDescent="0.2">
      <c r="A129" s="68" t="s">
        <v>138</v>
      </c>
      <c r="B129" s="73">
        <v>9901.1999999999989</v>
      </c>
      <c r="C129" s="70">
        <v>4460.7999999999993</v>
      </c>
      <c r="D129" s="71">
        <v>3380.1</v>
      </c>
      <c r="E129" s="70">
        <v>430968.8</v>
      </c>
      <c r="F129" s="71">
        <f t="shared" si="71"/>
        <v>448710.89999999997</v>
      </c>
      <c r="G129" s="70">
        <v>26478.9</v>
      </c>
      <c r="H129" s="71">
        <v>155026.39999999997</v>
      </c>
      <c r="I129" s="72">
        <f t="shared" si="72"/>
        <v>181505.29999999996</v>
      </c>
      <c r="J129" s="71">
        <v>23321.200000000001</v>
      </c>
      <c r="K129" s="72">
        <v>22599.599999999999</v>
      </c>
      <c r="L129" s="71">
        <f t="shared" si="73"/>
        <v>45920.800000000003</v>
      </c>
      <c r="M129" s="72">
        <f t="shared" si="74"/>
        <v>676137</v>
      </c>
      <c r="N129" s="71">
        <v>72004.099999999991</v>
      </c>
      <c r="O129" s="71">
        <f t="shared" si="75"/>
        <v>748141.1</v>
      </c>
    </row>
    <row r="130" spans="1:15" ht="14.25" hidden="1" customHeight="1" x14ac:dyDescent="0.2">
      <c r="A130" s="68" t="s">
        <v>139</v>
      </c>
      <c r="B130" s="73">
        <v>9649.1</v>
      </c>
      <c r="C130" s="70">
        <v>2951.5</v>
      </c>
      <c r="D130" s="71">
        <v>3297.8</v>
      </c>
      <c r="E130" s="70">
        <v>435395.30000000005</v>
      </c>
      <c r="F130" s="71">
        <f t="shared" ref="F130:F141" si="76">SUM(B130:E130)</f>
        <v>451293.70000000007</v>
      </c>
      <c r="G130" s="70">
        <v>25524.899999999998</v>
      </c>
      <c r="H130" s="71">
        <v>160319.70000000001</v>
      </c>
      <c r="I130" s="72">
        <f t="shared" ref="I130:I141" si="77">SUM(G130:H130)</f>
        <v>185844.6</v>
      </c>
      <c r="J130" s="71">
        <v>23398.1</v>
      </c>
      <c r="K130" s="72">
        <v>18648.199999999997</v>
      </c>
      <c r="L130" s="71">
        <f t="shared" ref="L130:L141" si="78">SUM(J130:K130)</f>
        <v>42046.299999999996</v>
      </c>
      <c r="M130" s="72">
        <f t="shared" ref="M130:M141" si="79">SUM(F130,I130,L130)</f>
        <v>679184.60000000009</v>
      </c>
      <c r="N130" s="71">
        <v>72390.299999999988</v>
      </c>
      <c r="O130" s="71">
        <f t="shared" ref="O130:O141" si="80">SUM(M130:N130)</f>
        <v>751574.90000000014</v>
      </c>
    </row>
    <row r="131" spans="1:15" ht="14.25" hidden="1" customHeight="1" x14ac:dyDescent="0.2">
      <c r="A131" s="68" t="s">
        <v>140</v>
      </c>
      <c r="B131" s="73">
        <v>9775.7999999999993</v>
      </c>
      <c r="C131" s="70">
        <v>2280.5</v>
      </c>
      <c r="D131" s="71">
        <v>3173.9</v>
      </c>
      <c r="E131" s="70">
        <v>440392.19999999995</v>
      </c>
      <c r="F131" s="71">
        <f t="shared" si="76"/>
        <v>455622.39999999997</v>
      </c>
      <c r="G131" s="70">
        <v>28097.200000000001</v>
      </c>
      <c r="H131" s="71">
        <v>165588.6</v>
      </c>
      <c r="I131" s="72">
        <f t="shared" si="77"/>
        <v>193685.80000000002</v>
      </c>
      <c r="J131" s="71">
        <v>17596.900000000001</v>
      </c>
      <c r="K131" s="72">
        <v>18410.899999999998</v>
      </c>
      <c r="L131" s="71">
        <f t="shared" si="78"/>
        <v>36007.800000000003</v>
      </c>
      <c r="M131" s="72">
        <f t="shared" si="79"/>
        <v>685316</v>
      </c>
      <c r="N131" s="71">
        <v>72301.200000000012</v>
      </c>
      <c r="O131" s="71">
        <f t="shared" si="80"/>
        <v>757617.2</v>
      </c>
    </row>
    <row r="132" spans="1:15" ht="14.25" hidden="1" customHeight="1" x14ac:dyDescent="0.2">
      <c r="A132" s="68" t="s">
        <v>142</v>
      </c>
      <c r="B132" s="73">
        <v>9798.5</v>
      </c>
      <c r="C132" s="70">
        <v>4954</v>
      </c>
      <c r="D132" s="71">
        <v>3021.5</v>
      </c>
      <c r="E132" s="70">
        <v>422407.8</v>
      </c>
      <c r="F132" s="71">
        <f t="shared" si="76"/>
        <v>440181.8</v>
      </c>
      <c r="G132" s="70">
        <v>28656.799999999999</v>
      </c>
      <c r="H132" s="71">
        <v>185594.60000000003</v>
      </c>
      <c r="I132" s="72">
        <f t="shared" si="77"/>
        <v>214251.40000000002</v>
      </c>
      <c r="J132" s="71">
        <v>17622.5</v>
      </c>
      <c r="K132" s="72">
        <v>24649.899999999998</v>
      </c>
      <c r="L132" s="71">
        <f t="shared" si="78"/>
        <v>42272.399999999994</v>
      </c>
      <c r="M132" s="72">
        <f t="shared" si="79"/>
        <v>696705.6</v>
      </c>
      <c r="N132" s="71">
        <v>69137.399999999994</v>
      </c>
      <c r="O132" s="71">
        <f t="shared" si="80"/>
        <v>765843</v>
      </c>
    </row>
    <row r="133" spans="1:15" ht="14.25" hidden="1" customHeight="1" x14ac:dyDescent="0.2">
      <c r="A133" s="68" t="s">
        <v>143</v>
      </c>
      <c r="B133" s="73">
        <v>10186.200000000001</v>
      </c>
      <c r="C133" s="70">
        <v>7259.2000000000007</v>
      </c>
      <c r="D133" s="71">
        <v>3298.3</v>
      </c>
      <c r="E133" s="70">
        <v>425545</v>
      </c>
      <c r="F133" s="71">
        <f t="shared" si="76"/>
        <v>446288.7</v>
      </c>
      <c r="G133" s="70">
        <v>28811.3</v>
      </c>
      <c r="H133" s="71">
        <v>184959.90000000002</v>
      </c>
      <c r="I133" s="72">
        <f t="shared" si="77"/>
        <v>213771.2</v>
      </c>
      <c r="J133" s="71">
        <v>20067.199999999997</v>
      </c>
      <c r="K133" s="72">
        <v>18835.900000000001</v>
      </c>
      <c r="L133" s="71">
        <f t="shared" si="78"/>
        <v>38903.1</v>
      </c>
      <c r="M133" s="72">
        <f t="shared" si="79"/>
        <v>698963</v>
      </c>
      <c r="N133" s="71">
        <v>68175.899999999994</v>
      </c>
      <c r="O133" s="71">
        <f t="shared" si="80"/>
        <v>767138.9</v>
      </c>
    </row>
    <row r="134" spans="1:15" ht="14.25" hidden="1" customHeight="1" x14ac:dyDescent="0.2">
      <c r="A134" s="68" t="s">
        <v>144</v>
      </c>
      <c r="B134" s="73">
        <v>10368.299999999999</v>
      </c>
      <c r="C134" s="70">
        <v>10040.700000000001</v>
      </c>
      <c r="D134" s="71">
        <v>3400.7</v>
      </c>
      <c r="E134" s="70">
        <v>431163.8</v>
      </c>
      <c r="F134" s="71">
        <f t="shared" si="76"/>
        <v>454973.5</v>
      </c>
      <c r="G134" s="70">
        <v>29023.8</v>
      </c>
      <c r="H134" s="71">
        <v>180069.5</v>
      </c>
      <c r="I134" s="72">
        <f t="shared" si="77"/>
        <v>209093.3</v>
      </c>
      <c r="J134" s="71">
        <v>23371.599999999999</v>
      </c>
      <c r="K134" s="72">
        <v>28211.800000000003</v>
      </c>
      <c r="L134" s="71">
        <f t="shared" si="78"/>
        <v>51583.4</v>
      </c>
      <c r="M134" s="72">
        <f t="shared" si="79"/>
        <v>715650.20000000007</v>
      </c>
      <c r="N134" s="71">
        <v>77369.2</v>
      </c>
      <c r="O134" s="71">
        <f t="shared" si="80"/>
        <v>793019.4</v>
      </c>
    </row>
    <row r="135" spans="1:15" ht="14.25" hidden="1" customHeight="1" x14ac:dyDescent="0.2">
      <c r="A135" s="68" t="s">
        <v>145</v>
      </c>
      <c r="B135" s="73">
        <v>10325.5</v>
      </c>
      <c r="C135" s="70">
        <v>8334.1</v>
      </c>
      <c r="D135" s="71">
        <v>2815.9</v>
      </c>
      <c r="E135" s="70">
        <v>424107</v>
      </c>
      <c r="F135" s="71">
        <f t="shared" si="76"/>
        <v>445582.5</v>
      </c>
      <c r="G135" s="70">
        <v>26375.299999999996</v>
      </c>
      <c r="H135" s="71">
        <v>183755.7</v>
      </c>
      <c r="I135" s="72">
        <f t="shared" si="77"/>
        <v>210131</v>
      </c>
      <c r="J135" s="71">
        <v>20877.699999999997</v>
      </c>
      <c r="K135" s="72">
        <v>32375.999999999996</v>
      </c>
      <c r="L135" s="71">
        <f t="shared" si="78"/>
        <v>53253.7</v>
      </c>
      <c r="M135" s="72">
        <f t="shared" si="79"/>
        <v>708967.2</v>
      </c>
      <c r="N135" s="71">
        <v>72657.700000000012</v>
      </c>
      <c r="O135" s="71">
        <f t="shared" si="80"/>
        <v>781624.89999999991</v>
      </c>
    </row>
    <row r="136" spans="1:15" ht="14.25" hidden="1" customHeight="1" x14ac:dyDescent="0.2">
      <c r="A136" s="68" t="s">
        <v>146</v>
      </c>
      <c r="B136" s="73">
        <v>31152.799999999996</v>
      </c>
      <c r="C136" s="70">
        <v>7732.5</v>
      </c>
      <c r="D136" s="71">
        <v>2608.4</v>
      </c>
      <c r="E136" s="70">
        <v>402182.3000000001</v>
      </c>
      <c r="F136" s="71">
        <f t="shared" si="76"/>
        <v>443676.00000000012</v>
      </c>
      <c r="G136" s="70">
        <v>28276.3</v>
      </c>
      <c r="H136" s="71">
        <v>179282.19999999998</v>
      </c>
      <c r="I136" s="72">
        <f t="shared" si="77"/>
        <v>207558.49999999997</v>
      </c>
      <c r="J136" s="71">
        <v>19805.399999999998</v>
      </c>
      <c r="K136" s="72">
        <v>34175.5</v>
      </c>
      <c r="L136" s="71">
        <f t="shared" si="78"/>
        <v>53980.899999999994</v>
      </c>
      <c r="M136" s="72">
        <f t="shared" si="79"/>
        <v>705215.40000000014</v>
      </c>
      <c r="N136" s="71">
        <v>72528.900000000009</v>
      </c>
      <c r="O136" s="71">
        <f t="shared" si="80"/>
        <v>777744.30000000016</v>
      </c>
    </row>
    <row r="137" spans="1:15" ht="14.25" hidden="1" customHeight="1" x14ac:dyDescent="0.2">
      <c r="A137" s="68" t="s">
        <v>149</v>
      </c>
      <c r="B137" s="73">
        <v>27883.9</v>
      </c>
      <c r="C137" s="70">
        <v>6959.0999999999995</v>
      </c>
      <c r="D137" s="71">
        <v>3893.5</v>
      </c>
      <c r="E137" s="70">
        <v>395478.20000000007</v>
      </c>
      <c r="F137" s="71">
        <f t="shared" si="76"/>
        <v>434214.70000000007</v>
      </c>
      <c r="G137" s="70">
        <v>27499.200000000004</v>
      </c>
      <c r="H137" s="71">
        <v>182002.60000000003</v>
      </c>
      <c r="I137" s="72">
        <f t="shared" si="77"/>
        <v>209501.80000000005</v>
      </c>
      <c r="J137" s="71">
        <v>19923.2</v>
      </c>
      <c r="K137" s="72">
        <v>35392.1</v>
      </c>
      <c r="L137" s="71">
        <f t="shared" si="78"/>
        <v>55315.3</v>
      </c>
      <c r="M137" s="72">
        <f t="shared" si="79"/>
        <v>699031.80000000016</v>
      </c>
      <c r="N137" s="71">
        <v>86828.200000000012</v>
      </c>
      <c r="O137" s="71">
        <f t="shared" si="80"/>
        <v>785860.00000000023</v>
      </c>
    </row>
    <row r="138" spans="1:15" ht="14.25" customHeight="1" x14ac:dyDescent="0.2">
      <c r="A138" s="41" t="s">
        <v>36</v>
      </c>
      <c r="B138" s="91">
        <v>189108.4</v>
      </c>
      <c r="C138" s="91">
        <v>2656.9</v>
      </c>
      <c r="D138" s="91">
        <v>4825.7</v>
      </c>
      <c r="E138" s="91">
        <v>301504.90000000002</v>
      </c>
      <c r="F138" s="91">
        <f t="shared" si="76"/>
        <v>498095.9</v>
      </c>
      <c r="G138" s="91">
        <v>20840</v>
      </c>
      <c r="H138" s="91">
        <v>176016.1</v>
      </c>
      <c r="I138" s="91">
        <f t="shared" si="77"/>
        <v>196856.1</v>
      </c>
      <c r="J138" s="91">
        <v>63979.3</v>
      </c>
      <c r="K138" s="91">
        <v>51445.5</v>
      </c>
      <c r="L138" s="91">
        <f t="shared" si="78"/>
        <v>115424.8</v>
      </c>
      <c r="M138" s="91">
        <f t="shared" si="79"/>
        <v>810376.8</v>
      </c>
      <c r="N138" s="91">
        <v>72466</v>
      </c>
      <c r="O138" s="91">
        <f t="shared" si="80"/>
        <v>882842.8</v>
      </c>
    </row>
    <row r="139" spans="1:15" ht="14.25" customHeight="1" x14ac:dyDescent="0.2">
      <c r="A139" s="41" t="s">
        <v>124</v>
      </c>
      <c r="B139" s="91">
        <v>199717.1</v>
      </c>
      <c r="C139" s="91">
        <v>438.6</v>
      </c>
      <c r="D139" s="91">
        <v>3280.3</v>
      </c>
      <c r="E139" s="91">
        <v>270287.8</v>
      </c>
      <c r="F139" s="91">
        <f t="shared" si="76"/>
        <v>473723.8</v>
      </c>
      <c r="G139" s="91">
        <v>21756.2</v>
      </c>
      <c r="H139" s="91">
        <v>174051.6</v>
      </c>
      <c r="I139" s="91">
        <f t="shared" si="77"/>
        <v>195807.80000000002</v>
      </c>
      <c r="J139" s="91">
        <v>67282.899999999994</v>
      </c>
      <c r="K139" s="91">
        <v>53730.9</v>
      </c>
      <c r="L139" s="91">
        <f t="shared" si="78"/>
        <v>121013.79999999999</v>
      </c>
      <c r="M139" s="91">
        <f t="shared" si="79"/>
        <v>790545.39999999991</v>
      </c>
      <c r="N139" s="91">
        <v>65142.400000000001</v>
      </c>
      <c r="O139" s="91">
        <f t="shared" si="80"/>
        <v>855687.79999999993</v>
      </c>
    </row>
    <row r="140" spans="1:15" ht="14.25" customHeight="1" x14ac:dyDescent="0.2">
      <c r="A140" s="41"/>
      <c r="B140" s="73"/>
      <c r="C140" s="70"/>
      <c r="D140" s="71"/>
      <c r="E140" s="70"/>
      <c r="F140" s="71"/>
      <c r="G140" s="70"/>
      <c r="H140" s="71"/>
      <c r="I140" s="72"/>
      <c r="J140" s="71"/>
      <c r="K140" s="72"/>
      <c r="L140" s="71"/>
      <c r="M140" s="72"/>
      <c r="N140" s="71"/>
      <c r="O140" s="71"/>
    </row>
    <row r="141" spans="1:15" ht="14.25" hidden="1" customHeight="1" x14ac:dyDescent="0.2">
      <c r="A141" s="68" t="s">
        <v>133</v>
      </c>
      <c r="B141" s="73">
        <v>24652.7</v>
      </c>
      <c r="C141" s="70">
        <v>4917.4000000000005</v>
      </c>
      <c r="D141" s="71">
        <v>2491.5</v>
      </c>
      <c r="E141" s="70">
        <v>404778.39999999997</v>
      </c>
      <c r="F141" s="71">
        <f t="shared" si="76"/>
        <v>436839.99999999994</v>
      </c>
      <c r="G141" s="70">
        <v>27565</v>
      </c>
      <c r="H141" s="71">
        <v>184059.59999999998</v>
      </c>
      <c r="I141" s="72">
        <f t="shared" si="77"/>
        <v>211624.59999999998</v>
      </c>
      <c r="J141" s="71">
        <v>19961</v>
      </c>
      <c r="K141" s="72">
        <v>34997.200000000004</v>
      </c>
      <c r="L141" s="71">
        <f t="shared" si="78"/>
        <v>54958.200000000004</v>
      </c>
      <c r="M141" s="72">
        <f t="shared" si="79"/>
        <v>703422.79999999981</v>
      </c>
      <c r="N141" s="71">
        <v>81923.3</v>
      </c>
      <c r="O141" s="71">
        <f t="shared" si="80"/>
        <v>785346.09999999986</v>
      </c>
    </row>
    <row r="142" spans="1:15" ht="14.25" hidden="1" customHeight="1" x14ac:dyDescent="0.2">
      <c r="A142" s="68" t="s">
        <v>153</v>
      </c>
      <c r="B142" s="73">
        <v>27441.5</v>
      </c>
      <c r="C142" s="70">
        <v>4616</v>
      </c>
      <c r="D142" s="71">
        <v>2547.5</v>
      </c>
      <c r="E142" s="70">
        <v>408233.9</v>
      </c>
      <c r="F142" s="71">
        <f t="shared" ref="F142" si="81">SUM(B142:E142)</f>
        <v>442838.9</v>
      </c>
      <c r="G142" s="70">
        <v>27067.7</v>
      </c>
      <c r="H142" s="71">
        <v>179935</v>
      </c>
      <c r="I142" s="72">
        <f t="shared" ref="I142" si="82">SUM(G142:H142)</f>
        <v>207002.7</v>
      </c>
      <c r="J142" s="71">
        <v>20374.400000000001</v>
      </c>
      <c r="K142" s="72">
        <v>34584.1</v>
      </c>
      <c r="L142" s="71">
        <f t="shared" ref="L142" si="83">SUM(J142:K142)</f>
        <v>54958.5</v>
      </c>
      <c r="M142" s="72">
        <f t="shared" ref="M142" si="84">SUM(F142,I142,L142)</f>
        <v>704800.10000000009</v>
      </c>
      <c r="N142" s="71">
        <v>91046.7</v>
      </c>
      <c r="O142" s="71">
        <f t="shared" ref="O142" si="85">SUM(M142:N142)</f>
        <v>795846.8</v>
      </c>
    </row>
    <row r="143" spans="1:15" ht="14.25" hidden="1" customHeight="1" x14ac:dyDescent="0.2">
      <c r="A143" s="68" t="s">
        <v>137</v>
      </c>
      <c r="B143" s="73">
        <v>29163.9</v>
      </c>
      <c r="C143" s="70">
        <v>3429.7</v>
      </c>
      <c r="D143" s="71">
        <v>2473.4</v>
      </c>
      <c r="E143" s="70">
        <v>410567.5</v>
      </c>
      <c r="F143" s="71">
        <f t="shared" ref="F143" si="86">SUM(B143:E143)</f>
        <v>445634.5</v>
      </c>
      <c r="G143" s="70">
        <v>27124.3</v>
      </c>
      <c r="H143" s="71">
        <v>176360.3</v>
      </c>
      <c r="I143" s="72">
        <f t="shared" ref="I143" si="87">SUM(G143:H143)</f>
        <v>203484.59999999998</v>
      </c>
      <c r="J143" s="71">
        <v>20450.2</v>
      </c>
      <c r="K143" s="72">
        <v>33467.5</v>
      </c>
      <c r="L143" s="71">
        <f t="shared" ref="L143" si="88">SUM(J143:K143)</f>
        <v>53917.7</v>
      </c>
      <c r="M143" s="72">
        <f t="shared" ref="M143" si="89">SUM(F143,I143,L143)</f>
        <v>703036.79999999993</v>
      </c>
      <c r="N143" s="71">
        <v>87233.2</v>
      </c>
      <c r="O143" s="71">
        <f t="shared" ref="O143" si="90">SUM(M143:N143)</f>
        <v>790269.99999999988</v>
      </c>
    </row>
    <row r="144" spans="1:15" ht="14.25" hidden="1" customHeight="1" x14ac:dyDescent="0.2">
      <c r="A144" s="87" t="s">
        <v>155</v>
      </c>
      <c r="B144" s="73">
        <v>29706.799999999999</v>
      </c>
      <c r="C144" s="70">
        <v>3442.8</v>
      </c>
      <c r="D144" s="71">
        <v>2313.6</v>
      </c>
      <c r="E144" s="70">
        <v>409335.9</v>
      </c>
      <c r="F144" s="71">
        <f t="shared" ref="F144" si="91">SUM(B144:E144)</f>
        <v>444799.10000000003</v>
      </c>
      <c r="G144" s="70">
        <v>26811</v>
      </c>
      <c r="H144" s="71">
        <v>174259.9</v>
      </c>
      <c r="I144" s="72">
        <f t="shared" ref="I144" si="92">SUM(G144:H144)</f>
        <v>201070.9</v>
      </c>
      <c r="J144" s="71">
        <v>20539.8</v>
      </c>
      <c r="K144" s="72">
        <v>36459.4</v>
      </c>
      <c r="L144" s="71">
        <f t="shared" ref="L144" si="93">SUM(J144:K144)</f>
        <v>56999.199999999997</v>
      </c>
      <c r="M144" s="72">
        <f t="shared" ref="M144" si="94">SUM(F144,I144,L144)</f>
        <v>702869.2</v>
      </c>
      <c r="N144" s="71">
        <v>82881.7</v>
      </c>
      <c r="O144" s="71">
        <f t="shared" ref="O144" si="95">SUM(M144:N144)</f>
        <v>785750.89999999991</v>
      </c>
    </row>
    <row r="145" spans="1:15" ht="14.25" hidden="1" customHeight="1" x14ac:dyDescent="0.2">
      <c r="A145" s="87" t="s">
        <v>156</v>
      </c>
      <c r="B145" s="73">
        <v>29348.1</v>
      </c>
      <c r="C145" s="70">
        <v>6125.6</v>
      </c>
      <c r="D145" s="71">
        <v>2862.7</v>
      </c>
      <c r="E145" s="70">
        <v>404991.8</v>
      </c>
      <c r="F145" s="71">
        <f t="shared" ref="F145" si="96">SUM(B145:E145)</f>
        <v>443328.19999999995</v>
      </c>
      <c r="G145" s="70">
        <v>27127.4</v>
      </c>
      <c r="H145" s="71">
        <v>178115.8</v>
      </c>
      <c r="I145" s="72">
        <f t="shared" ref="I145" si="97">SUM(G145:H145)</f>
        <v>205243.19999999998</v>
      </c>
      <c r="J145" s="71">
        <v>21800.5</v>
      </c>
      <c r="K145" s="72">
        <v>37840</v>
      </c>
      <c r="L145" s="71">
        <f t="shared" ref="L145" si="98">SUM(J145:K145)</f>
        <v>59640.5</v>
      </c>
      <c r="M145" s="72">
        <f t="shared" ref="M145" si="99">SUM(F145,I145,L145)</f>
        <v>708211.89999999991</v>
      </c>
      <c r="N145" s="71">
        <v>82500.5</v>
      </c>
      <c r="O145" s="71">
        <f t="shared" ref="O145" si="100">SUM(M145:N145)</f>
        <v>790712.39999999991</v>
      </c>
    </row>
    <row r="146" spans="1:15" ht="14.25" hidden="1" customHeight="1" x14ac:dyDescent="0.2">
      <c r="A146" s="87" t="s">
        <v>157</v>
      </c>
      <c r="B146" s="73">
        <v>29476.400000000001</v>
      </c>
      <c r="C146" s="70">
        <v>8897.7999999999993</v>
      </c>
      <c r="D146" s="71">
        <v>2762.2</v>
      </c>
      <c r="E146" s="70">
        <v>418051.4</v>
      </c>
      <c r="F146" s="71">
        <f t="shared" ref="F146" si="101">SUM(B146:E146)</f>
        <v>459187.80000000005</v>
      </c>
      <c r="G146" s="70">
        <v>27046.1</v>
      </c>
      <c r="H146" s="71">
        <v>177298.6</v>
      </c>
      <c r="I146" s="72">
        <f t="shared" ref="I146" si="102">SUM(G146:H146)</f>
        <v>204344.7</v>
      </c>
      <c r="J146" s="71">
        <v>24685</v>
      </c>
      <c r="K146" s="72">
        <v>43095.199999999997</v>
      </c>
      <c r="L146" s="71">
        <f t="shared" ref="L146" si="103">SUM(J146:K146)</f>
        <v>67780.2</v>
      </c>
      <c r="M146" s="72">
        <f t="shared" ref="M146" si="104">SUM(F146,I146,L146)</f>
        <v>731312.7</v>
      </c>
      <c r="N146" s="71">
        <v>84208.6</v>
      </c>
      <c r="O146" s="71">
        <f t="shared" ref="O146" si="105">SUM(M146:N146)</f>
        <v>815521.29999999993</v>
      </c>
    </row>
    <row r="147" spans="1:15" ht="14.25" hidden="1" customHeight="1" x14ac:dyDescent="0.2">
      <c r="A147" s="87" t="s">
        <v>160</v>
      </c>
      <c r="B147" s="73">
        <v>11392</v>
      </c>
      <c r="C147" s="70">
        <v>17144.099999999999</v>
      </c>
      <c r="D147" s="71">
        <v>2940.2</v>
      </c>
      <c r="E147" s="70">
        <v>403853.8</v>
      </c>
      <c r="F147" s="71">
        <f t="shared" ref="F147" si="106">SUM(B147:E147)</f>
        <v>435330.1</v>
      </c>
      <c r="G147" s="70">
        <v>27127.200000000001</v>
      </c>
      <c r="H147" s="71">
        <v>195093.7</v>
      </c>
      <c r="I147" s="72">
        <f t="shared" ref="I147" si="107">SUM(G147:H147)</f>
        <v>222220.90000000002</v>
      </c>
      <c r="J147" s="71">
        <v>21335.9</v>
      </c>
      <c r="K147" s="72">
        <v>62848.7</v>
      </c>
      <c r="L147" s="71">
        <f t="shared" ref="L147" si="108">SUM(J147:K147)</f>
        <v>84184.6</v>
      </c>
      <c r="M147" s="72">
        <f t="shared" ref="M147" si="109">SUM(F147,I147,L147)</f>
        <v>741735.6</v>
      </c>
      <c r="N147" s="71">
        <v>93072.5</v>
      </c>
      <c r="O147" s="71">
        <f t="shared" ref="O147" si="110">SUM(M147:N147)</f>
        <v>834808.1</v>
      </c>
    </row>
    <row r="148" spans="1:15" ht="14.25" hidden="1" customHeight="1" x14ac:dyDescent="0.2">
      <c r="A148" s="87" t="s">
        <v>159</v>
      </c>
      <c r="B148" s="73">
        <v>11215.3</v>
      </c>
      <c r="C148" s="70">
        <v>14401.3</v>
      </c>
      <c r="D148" s="71">
        <v>3251.5</v>
      </c>
      <c r="E148" s="70">
        <v>431216.7</v>
      </c>
      <c r="F148" s="71">
        <f t="shared" ref="F148" si="111">SUM(B148:E148)</f>
        <v>460084.8</v>
      </c>
      <c r="G148" s="70">
        <v>28076.6</v>
      </c>
      <c r="H148" s="71">
        <v>182298.2</v>
      </c>
      <c r="I148" s="72">
        <f t="shared" ref="I148" si="112">SUM(G148:H148)</f>
        <v>210374.80000000002</v>
      </c>
      <c r="J148" s="71">
        <v>21664.2</v>
      </c>
      <c r="K148" s="72">
        <v>64787.7</v>
      </c>
      <c r="L148" s="71">
        <f t="shared" ref="L148" si="113">SUM(J148:K148)</f>
        <v>86451.9</v>
      </c>
      <c r="M148" s="72">
        <f t="shared" ref="M148" si="114">SUM(F148,I148,L148)</f>
        <v>756911.5</v>
      </c>
      <c r="N148" s="71">
        <v>86418.6</v>
      </c>
      <c r="O148" s="71">
        <f t="shared" ref="O148" si="115">SUM(M148:N148)</f>
        <v>843330.1</v>
      </c>
    </row>
    <row r="149" spans="1:15" ht="14.25" hidden="1" customHeight="1" x14ac:dyDescent="0.2">
      <c r="A149" s="41" t="s">
        <v>123</v>
      </c>
      <c r="B149" s="73">
        <v>12049</v>
      </c>
      <c r="C149" s="70">
        <v>9326.7999999999993</v>
      </c>
      <c r="D149" s="71">
        <v>2205</v>
      </c>
      <c r="E149" s="70">
        <v>428618.8</v>
      </c>
      <c r="F149" s="71">
        <f t="shared" ref="F149" si="116">SUM(B149:E149)</f>
        <v>452199.6</v>
      </c>
      <c r="G149" s="70">
        <v>28163.9</v>
      </c>
      <c r="H149" s="71">
        <v>177514</v>
      </c>
      <c r="I149" s="72">
        <f t="shared" ref="I149" si="117">SUM(G149:H149)</f>
        <v>205677.9</v>
      </c>
      <c r="J149" s="71">
        <v>22031.599999999999</v>
      </c>
      <c r="K149" s="72">
        <v>69409.600000000006</v>
      </c>
      <c r="L149" s="71">
        <f t="shared" ref="L149" si="118">SUM(J149:K149)</f>
        <v>91441.200000000012</v>
      </c>
      <c r="M149" s="72">
        <f t="shared" ref="M149" si="119">SUM(F149,I149,L149)</f>
        <v>749318.7</v>
      </c>
      <c r="N149" s="71">
        <v>88932.6</v>
      </c>
      <c r="O149" s="71">
        <f t="shared" ref="O149" si="120">SUM(M149:N149)</f>
        <v>838251.29999999993</v>
      </c>
    </row>
    <row r="150" spans="1:15" ht="14.25" hidden="1" customHeight="1" x14ac:dyDescent="0.2">
      <c r="A150" s="41"/>
      <c r="B150" s="91"/>
      <c r="C150" s="88"/>
      <c r="D150" s="89"/>
      <c r="E150" s="88"/>
      <c r="F150" s="89"/>
      <c r="G150" s="88"/>
      <c r="H150" s="89"/>
      <c r="I150" s="90"/>
      <c r="J150" s="89"/>
      <c r="K150" s="90"/>
      <c r="L150" s="89"/>
      <c r="M150" s="90"/>
      <c r="N150" s="89"/>
      <c r="O150" s="89"/>
    </row>
    <row r="151" spans="1:15" ht="14.25" hidden="1" customHeight="1" x14ac:dyDescent="0.2">
      <c r="A151" s="87" t="s">
        <v>161</v>
      </c>
      <c r="B151" s="73">
        <v>13123.3</v>
      </c>
      <c r="C151" s="70">
        <v>5299.8</v>
      </c>
      <c r="D151" s="71">
        <v>3600.4</v>
      </c>
      <c r="E151" s="70">
        <v>428466.4</v>
      </c>
      <c r="F151" s="71">
        <f t="shared" ref="F151" si="121">SUM(B151:E151)</f>
        <v>450489.9</v>
      </c>
      <c r="G151" s="70">
        <v>20182.400000000001</v>
      </c>
      <c r="H151" s="71">
        <v>177154.6</v>
      </c>
      <c r="I151" s="72">
        <f t="shared" ref="I151" si="122">SUM(G151:H151)</f>
        <v>197337</v>
      </c>
      <c r="J151" s="71">
        <v>32212.3</v>
      </c>
      <c r="K151" s="72">
        <v>71879.199999999997</v>
      </c>
      <c r="L151" s="71">
        <f t="shared" ref="L151" si="123">SUM(J151:K151)</f>
        <v>104091.5</v>
      </c>
      <c r="M151" s="72">
        <f t="shared" ref="M151" si="124">SUM(F151,I151,L151)</f>
        <v>751918.4</v>
      </c>
      <c r="N151" s="71">
        <v>87831.2</v>
      </c>
      <c r="O151" s="71">
        <f t="shared" ref="O151" si="125">SUM(M151:N151)</f>
        <v>839749.6</v>
      </c>
    </row>
    <row r="152" spans="1:15" ht="14.25" hidden="1" customHeight="1" x14ac:dyDescent="0.2">
      <c r="A152" s="87" t="s">
        <v>162</v>
      </c>
      <c r="B152" s="73">
        <v>13482.5</v>
      </c>
      <c r="C152" s="70">
        <v>2124.4</v>
      </c>
      <c r="D152" s="71">
        <v>5206.3999999999996</v>
      </c>
      <c r="E152" s="70">
        <v>424315</v>
      </c>
      <c r="F152" s="71">
        <f t="shared" ref="F152" si="126">SUM(B152:E152)</f>
        <v>445128.3</v>
      </c>
      <c r="G152" s="70">
        <v>20347.8</v>
      </c>
      <c r="H152" s="71">
        <v>185413.4</v>
      </c>
      <c r="I152" s="72">
        <f t="shared" ref="I152" si="127">SUM(G152:H152)</f>
        <v>205761.19999999998</v>
      </c>
      <c r="J152" s="71">
        <v>32884.699999999997</v>
      </c>
      <c r="K152" s="72">
        <v>75042.600000000006</v>
      </c>
      <c r="L152" s="71">
        <f t="shared" ref="L152" si="128">SUM(J152:K152)</f>
        <v>107927.3</v>
      </c>
      <c r="M152" s="72">
        <f t="shared" ref="M152" si="129">SUM(F152,I152,L152)</f>
        <v>758816.8</v>
      </c>
      <c r="N152" s="71">
        <v>100417.2</v>
      </c>
      <c r="O152" s="71">
        <f t="shared" ref="O152" si="130">SUM(M152:N152)</f>
        <v>859234</v>
      </c>
    </row>
    <row r="153" spans="1:15" ht="14.25" hidden="1" customHeight="1" x14ac:dyDescent="0.2">
      <c r="A153" s="87" t="s">
        <v>163</v>
      </c>
      <c r="B153" s="73">
        <v>14479.8</v>
      </c>
      <c r="C153" s="70">
        <v>1179.5999999999999</v>
      </c>
      <c r="D153" s="71">
        <v>5745.1</v>
      </c>
      <c r="E153" s="70">
        <v>429689.3</v>
      </c>
      <c r="F153" s="71">
        <f t="shared" ref="F153" si="131">SUM(B153:E153)</f>
        <v>451093.8</v>
      </c>
      <c r="G153" s="70">
        <v>20459.5</v>
      </c>
      <c r="H153" s="71">
        <v>192646.5</v>
      </c>
      <c r="I153" s="72">
        <f t="shared" ref="I153" si="132">SUM(G153:H153)</f>
        <v>213106</v>
      </c>
      <c r="J153" s="71">
        <v>32849.9</v>
      </c>
      <c r="K153" s="72">
        <v>71698.2</v>
      </c>
      <c r="L153" s="71">
        <f t="shared" ref="L153" si="133">SUM(J153:K153)</f>
        <v>104548.1</v>
      </c>
      <c r="M153" s="72">
        <f t="shared" ref="M153" si="134">SUM(F153,I153,L153)</f>
        <v>768747.9</v>
      </c>
      <c r="N153" s="71">
        <v>90359.4</v>
      </c>
      <c r="O153" s="71">
        <f t="shared" ref="O153" si="135">SUM(M153:N153)</f>
        <v>859107.3</v>
      </c>
    </row>
    <row r="154" spans="1:15" ht="14.25" hidden="1" customHeight="1" x14ac:dyDescent="0.2">
      <c r="A154" s="41"/>
      <c r="B154" s="73"/>
      <c r="C154" s="70"/>
      <c r="D154" s="71"/>
      <c r="E154" s="70"/>
      <c r="F154" s="71"/>
      <c r="G154" s="70"/>
      <c r="H154" s="71"/>
      <c r="I154" s="72"/>
      <c r="J154" s="71"/>
      <c r="K154" s="72"/>
      <c r="L154" s="71"/>
      <c r="M154" s="72"/>
      <c r="N154" s="71"/>
      <c r="O154" s="71"/>
    </row>
    <row r="155" spans="1:15" ht="14.25" customHeight="1" x14ac:dyDescent="0.2">
      <c r="A155" s="68" t="s">
        <v>136</v>
      </c>
      <c r="B155" s="73">
        <v>14978.7</v>
      </c>
      <c r="C155" s="70">
        <v>805</v>
      </c>
      <c r="D155" s="71">
        <v>3290.4</v>
      </c>
      <c r="E155" s="70">
        <v>425416.2</v>
      </c>
      <c r="F155" s="71">
        <f t="shared" ref="F155" si="136">SUM(B155:E155)</f>
        <v>444490.3</v>
      </c>
      <c r="G155" s="70">
        <v>20324.599999999999</v>
      </c>
      <c r="H155" s="71">
        <v>193755.6</v>
      </c>
      <c r="I155" s="72">
        <f t="shared" ref="I155" si="137">SUM(G155:H155)</f>
        <v>214080.2</v>
      </c>
      <c r="J155" s="71">
        <v>33109.9</v>
      </c>
      <c r="K155" s="72">
        <v>69865.399999999994</v>
      </c>
      <c r="L155" s="71">
        <f t="shared" ref="L155" si="138">SUM(J155:K155)</f>
        <v>102975.29999999999</v>
      </c>
      <c r="M155" s="72">
        <f t="shared" ref="M155" si="139">SUM(F155,I155,L155)</f>
        <v>761545.8</v>
      </c>
      <c r="N155" s="71">
        <v>82322.7</v>
      </c>
      <c r="O155" s="71">
        <f t="shared" ref="O155" si="140">SUM(M155:N155)</f>
        <v>843868.5</v>
      </c>
    </row>
    <row r="156" spans="1:15" ht="14.25" customHeight="1" x14ac:dyDescent="0.2">
      <c r="A156" s="41" t="s">
        <v>134</v>
      </c>
      <c r="B156" s="73">
        <v>16868.7</v>
      </c>
      <c r="C156" s="70">
        <v>802.4</v>
      </c>
      <c r="D156" s="71">
        <v>2478.1</v>
      </c>
      <c r="E156" s="70">
        <v>421962.7</v>
      </c>
      <c r="F156" s="71">
        <f t="shared" ref="F156" si="141">SUM(B156:E156)</f>
        <v>442111.9</v>
      </c>
      <c r="G156" s="70">
        <v>19904.3</v>
      </c>
      <c r="H156" s="71">
        <v>191955.9</v>
      </c>
      <c r="I156" s="72">
        <f t="shared" ref="I156" si="142">SUM(G156:H156)</f>
        <v>211860.19999999998</v>
      </c>
      <c r="J156" s="71">
        <v>34558</v>
      </c>
      <c r="K156" s="72">
        <v>65448.1</v>
      </c>
      <c r="L156" s="71">
        <f t="shared" ref="L156" si="143">SUM(J156:K156)</f>
        <v>100006.1</v>
      </c>
      <c r="M156" s="72">
        <f t="shared" ref="M156" si="144">SUM(F156,I156,L156)</f>
        <v>753978.2</v>
      </c>
      <c r="N156" s="71">
        <v>75041.899999999994</v>
      </c>
      <c r="O156" s="71">
        <f t="shared" ref="O156" si="145">SUM(M156:N156)</f>
        <v>829020.1</v>
      </c>
    </row>
    <row r="157" spans="1:15" ht="14.25" customHeight="1" x14ac:dyDescent="0.2">
      <c r="A157" s="41" t="s">
        <v>135</v>
      </c>
      <c r="B157" s="73">
        <v>17593.900000000001</v>
      </c>
      <c r="C157" s="70">
        <v>948</v>
      </c>
      <c r="D157" s="71">
        <v>2852.2</v>
      </c>
      <c r="E157" s="70">
        <v>427089</v>
      </c>
      <c r="F157" s="71">
        <f t="shared" ref="F157" si="146">SUM(B157:E157)</f>
        <v>448483.1</v>
      </c>
      <c r="G157" s="70">
        <v>19733.3</v>
      </c>
      <c r="H157" s="71">
        <v>198106</v>
      </c>
      <c r="I157" s="72">
        <f t="shared" ref="I157" si="147">SUM(G157:H157)</f>
        <v>217839.3</v>
      </c>
      <c r="J157" s="71">
        <v>34738.800000000003</v>
      </c>
      <c r="K157" s="72">
        <v>64074.9</v>
      </c>
      <c r="L157" s="71">
        <f t="shared" ref="L157" si="148">SUM(J157:K157)</f>
        <v>98813.700000000012</v>
      </c>
      <c r="M157" s="72">
        <f t="shared" ref="M157" si="149">SUM(F157,I157,L157)</f>
        <v>765136.09999999986</v>
      </c>
      <c r="N157" s="71">
        <v>78483.100000000006</v>
      </c>
      <c r="O157" s="71">
        <f t="shared" ref="O157" si="150">SUM(M157:N157)</f>
        <v>843619.19999999984</v>
      </c>
    </row>
    <row r="158" spans="1:15" ht="14.25" customHeight="1" x14ac:dyDescent="0.2">
      <c r="A158" s="41" t="s">
        <v>127</v>
      </c>
      <c r="B158" s="73">
        <v>19446.2</v>
      </c>
      <c r="C158" s="70">
        <v>6028.7</v>
      </c>
      <c r="D158" s="71">
        <v>2742.9</v>
      </c>
      <c r="E158" s="70">
        <v>432623.7</v>
      </c>
      <c r="F158" s="71">
        <f t="shared" ref="F158" si="151">SUM(B158:E158)</f>
        <v>460841.5</v>
      </c>
      <c r="G158" s="70">
        <v>19426.900000000001</v>
      </c>
      <c r="H158" s="71">
        <v>203114.7</v>
      </c>
      <c r="I158" s="72">
        <f t="shared" ref="I158" si="152">SUM(G158:H158)</f>
        <v>222541.6</v>
      </c>
      <c r="J158" s="71">
        <v>35368.199999999997</v>
      </c>
      <c r="K158" s="72">
        <v>65598.100000000006</v>
      </c>
      <c r="L158" s="71">
        <f t="shared" ref="L158" si="153">SUM(J158:K158)</f>
        <v>100966.3</v>
      </c>
      <c r="M158" s="72">
        <f t="shared" ref="M158" si="154">SUM(F158,I158,L158)</f>
        <v>784349.4</v>
      </c>
      <c r="N158" s="71">
        <v>63454.5</v>
      </c>
      <c r="O158" s="71">
        <f t="shared" ref="O158" si="155">SUM(M158:N158)</f>
        <v>847803.9</v>
      </c>
    </row>
    <row r="159" spans="1:15" ht="14.25" customHeight="1" x14ac:dyDescent="0.2">
      <c r="A159" s="41" t="s">
        <v>128</v>
      </c>
      <c r="B159" s="73">
        <v>18267</v>
      </c>
      <c r="C159" s="70">
        <v>12004.2</v>
      </c>
      <c r="D159" s="71">
        <v>4722.1000000000004</v>
      </c>
      <c r="E159" s="70">
        <v>428292</v>
      </c>
      <c r="F159" s="71">
        <f t="shared" ref="F159" si="156">SUM(B159:E159)</f>
        <v>463285.3</v>
      </c>
      <c r="G159" s="70">
        <v>19287.3</v>
      </c>
      <c r="H159" s="71">
        <v>204358.9</v>
      </c>
      <c r="I159" s="72">
        <f t="shared" ref="I159" si="157">SUM(G159:H159)</f>
        <v>223646.19999999998</v>
      </c>
      <c r="J159" s="71">
        <v>35226.9</v>
      </c>
      <c r="K159" s="72">
        <v>68235.899999999994</v>
      </c>
      <c r="L159" s="71">
        <f t="shared" ref="L159" si="158">SUM(J159:K159)</f>
        <v>103462.79999999999</v>
      </c>
      <c r="M159" s="72">
        <f t="shared" ref="M159" si="159">SUM(F159,I159,L159)</f>
        <v>790394.3</v>
      </c>
      <c r="N159" s="71">
        <v>58533.2</v>
      </c>
      <c r="O159" s="71">
        <f t="shared" ref="O159" si="160">SUM(M159:N159)</f>
        <v>848927.5</v>
      </c>
    </row>
    <row r="160" spans="1:15" ht="14.25" customHeight="1" x14ac:dyDescent="0.2">
      <c r="A160" s="41" t="s">
        <v>122</v>
      </c>
      <c r="B160" s="73">
        <v>17841.099999999999</v>
      </c>
      <c r="C160" s="70">
        <v>16302.6</v>
      </c>
      <c r="D160" s="71">
        <v>5054.2</v>
      </c>
      <c r="E160" s="70">
        <v>434034.5</v>
      </c>
      <c r="F160" s="71">
        <f t="shared" ref="F160" si="161">SUM(B160:E160)</f>
        <v>473232.4</v>
      </c>
      <c r="G160" s="70">
        <v>18398.8</v>
      </c>
      <c r="H160" s="71">
        <v>194241.8</v>
      </c>
      <c r="I160" s="72">
        <f t="shared" ref="I160" si="162">SUM(G160:H160)</f>
        <v>212640.59999999998</v>
      </c>
      <c r="J160" s="71">
        <v>35141.1</v>
      </c>
      <c r="K160" s="72">
        <v>69475.3</v>
      </c>
      <c r="L160" s="71">
        <f t="shared" ref="L160" si="163">SUM(J160:K160)</f>
        <v>104616.4</v>
      </c>
      <c r="M160" s="72">
        <f t="shared" ref="M160" si="164">SUM(F160,I160,L160)</f>
        <v>790489.4</v>
      </c>
      <c r="N160" s="71">
        <v>77819</v>
      </c>
      <c r="O160" s="71">
        <f t="shared" ref="O160" si="165">SUM(M160:N160)</f>
        <v>868308.4</v>
      </c>
    </row>
    <row r="161" spans="1:15" ht="14.25" customHeight="1" x14ac:dyDescent="0.2">
      <c r="A161" s="41" t="s">
        <v>129</v>
      </c>
      <c r="B161" s="73">
        <v>17053.900000000001</v>
      </c>
      <c r="C161" s="70">
        <v>19153.599999999999</v>
      </c>
      <c r="D161" s="71">
        <v>4536.3999999999996</v>
      </c>
      <c r="E161" s="70">
        <v>435508.3</v>
      </c>
      <c r="F161" s="71">
        <f t="shared" ref="F161" si="166">SUM(B161:E161)</f>
        <v>476252.2</v>
      </c>
      <c r="G161" s="70">
        <v>18259.099999999999</v>
      </c>
      <c r="H161" s="71">
        <v>191028.4</v>
      </c>
      <c r="I161" s="72">
        <f t="shared" ref="I161" si="167">SUM(G161:H161)</f>
        <v>209287.5</v>
      </c>
      <c r="J161" s="71">
        <v>35104.300000000003</v>
      </c>
      <c r="K161" s="72">
        <v>70702.899999999994</v>
      </c>
      <c r="L161" s="71">
        <f t="shared" ref="L161" si="168">SUM(J161:K161)</f>
        <v>105807.2</v>
      </c>
      <c r="M161" s="72">
        <f t="shared" ref="M161" si="169">SUM(F161,I161,L161)</f>
        <v>791346.89999999991</v>
      </c>
      <c r="N161" s="71">
        <v>86095.9</v>
      </c>
      <c r="O161" s="71">
        <f t="shared" ref="O161" si="170">SUM(M161:N161)</f>
        <v>877442.79999999993</v>
      </c>
    </row>
    <row r="162" spans="1:15" ht="14.25" customHeight="1" x14ac:dyDescent="0.2">
      <c r="A162" s="41" t="s">
        <v>130</v>
      </c>
      <c r="B162" s="73">
        <v>21136.6</v>
      </c>
      <c r="C162" s="70">
        <v>20936</v>
      </c>
      <c r="D162" s="71">
        <v>4096.3</v>
      </c>
      <c r="E162" s="70">
        <v>421852.9</v>
      </c>
      <c r="F162" s="71">
        <f t="shared" ref="F162" si="171">SUM(B162:E162)</f>
        <v>468021.80000000005</v>
      </c>
      <c r="G162" s="70">
        <v>18670.7</v>
      </c>
      <c r="H162" s="71">
        <v>197921.2</v>
      </c>
      <c r="I162" s="72">
        <f t="shared" ref="I162" si="172">SUM(G162:H162)</f>
        <v>216591.90000000002</v>
      </c>
      <c r="J162" s="71">
        <v>35379.1</v>
      </c>
      <c r="K162" s="72">
        <v>71407.8</v>
      </c>
      <c r="L162" s="71">
        <f t="shared" ref="L162" si="173">SUM(J162:K162)</f>
        <v>106786.9</v>
      </c>
      <c r="M162" s="72">
        <f t="shared" ref="M162" si="174">SUM(F162,I162,L162)</f>
        <v>791400.60000000009</v>
      </c>
      <c r="N162" s="71">
        <v>72370.899999999994</v>
      </c>
      <c r="O162" s="71">
        <f t="shared" ref="O162" si="175">SUM(M162:N162)</f>
        <v>863771.50000000012</v>
      </c>
    </row>
    <row r="163" spans="1:15" ht="14.25" customHeight="1" x14ac:dyDescent="0.2">
      <c r="A163" s="41" t="s">
        <v>123</v>
      </c>
      <c r="B163" s="73">
        <v>22750.2</v>
      </c>
      <c r="C163" s="70">
        <v>21264.1</v>
      </c>
      <c r="D163" s="71">
        <v>3956.8</v>
      </c>
      <c r="E163" s="70">
        <v>427080.4</v>
      </c>
      <c r="F163" s="71">
        <f t="shared" ref="F163" si="176">SUM(B163:E163)</f>
        <v>475051.5</v>
      </c>
      <c r="G163" s="70">
        <v>18375.3</v>
      </c>
      <c r="H163" s="71">
        <v>191513.8</v>
      </c>
      <c r="I163" s="72">
        <f t="shared" ref="I163" si="177">SUM(G163:H163)</f>
        <v>209889.09999999998</v>
      </c>
      <c r="J163" s="71">
        <v>35044.699999999997</v>
      </c>
      <c r="K163" s="72">
        <v>71652.899999999994</v>
      </c>
      <c r="L163" s="71">
        <f t="shared" ref="L163" si="178">SUM(J163:K163)</f>
        <v>106697.59999999999</v>
      </c>
      <c r="M163" s="72">
        <f t="shared" ref="M163" si="179">SUM(F163,I163,L163)</f>
        <v>791638.2</v>
      </c>
      <c r="N163" s="71">
        <v>43778.400000000001</v>
      </c>
      <c r="O163" s="71">
        <f t="shared" ref="O163" si="180">SUM(M163:N163)</f>
        <v>835416.6</v>
      </c>
    </row>
    <row r="164" spans="1:15" ht="14.25" customHeight="1" x14ac:dyDescent="0.2">
      <c r="A164" s="41" t="s">
        <v>131</v>
      </c>
      <c r="B164" s="73">
        <v>17032</v>
      </c>
      <c r="C164" s="70">
        <v>18146.099999999999</v>
      </c>
      <c r="D164" s="71">
        <v>3975.5</v>
      </c>
      <c r="E164" s="70">
        <v>438494.4</v>
      </c>
      <c r="F164" s="71">
        <f t="shared" ref="F164" si="181">SUM(B164:E164)</f>
        <v>477648</v>
      </c>
      <c r="G164" s="70">
        <v>18926</v>
      </c>
      <c r="H164" s="71">
        <v>176413.9</v>
      </c>
      <c r="I164" s="72">
        <f t="shared" ref="I164" si="182">SUM(G164:H164)</f>
        <v>195339.9</v>
      </c>
      <c r="J164" s="71">
        <v>37852</v>
      </c>
      <c r="K164" s="72">
        <v>70508.3</v>
      </c>
      <c r="L164" s="71">
        <f t="shared" ref="L164" si="183">SUM(J164:K164)</f>
        <v>108360.3</v>
      </c>
      <c r="M164" s="72">
        <f t="shared" ref="M164" si="184">SUM(F164,I164,L164)</f>
        <v>781348.20000000007</v>
      </c>
      <c r="N164" s="71">
        <v>57922.400000000001</v>
      </c>
      <c r="O164" s="71">
        <f t="shared" ref="O164" si="185">SUM(M164:N164)</f>
        <v>839270.60000000009</v>
      </c>
    </row>
    <row r="165" spans="1:15" ht="14.25" customHeight="1" x14ac:dyDescent="0.2">
      <c r="A165" s="41" t="s">
        <v>132</v>
      </c>
      <c r="B165" s="73">
        <v>164284.1</v>
      </c>
      <c r="C165" s="70">
        <v>9523.2000000000007</v>
      </c>
      <c r="D165" s="71">
        <v>11144.8</v>
      </c>
      <c r="E165" s="70">
        <v>308796.40000000002</v>
      </c>
      <c r="F165" s="71">
        <f t="shared" ref="F165" si="186">SUM(B165:E165)</f>
        <v>493748.5</v>
      </c>
      <c r="G165" s="70">
        <v>18540.3</v>
      </c>
      <c r="H165" s="71">
        <v>162616.5</v>
      </c>
      <c r="I165" s="72">
        <f t="shared" ref="I165" si="187">SUM(G165:H165)</f>
        <v>181156.8</v>
      </c>
      <c r="J165" s="71">
        <v>63262.2</v>
      </c>
      <c r="K165" s="72">
        <v>51573</v>
      </c>
      <c r="L165" s="71">
        <f t="shared" ref="L165" si="188">SUM(J165:K165)</f>
        <v>114835.2</v>
      </c>
      <c r="M165" s="72">
        <f t="shared" ref="M165" si="189">SUM(F165,I165,L165)</f>
        <v>789740.5</v>
      </c>
      <c r="N165" s="71">
        <v>38298.800000000003</v>
      </c>
      <c r="O165" s="71">
        <f t="shared" ref="O165" si="190">SUM(M165:N165)</f>
        <v>828039.3</v>
      </c>
    </row>
    <row r="166" spans="1:15" ht="14.25" customHeight="1" x14ac:dyDescent="0.2">
      <c r="A166" s="41" t="s">
        <v>124</v>
      </c>
      <c r="B166" s="73">
        <v>166493.1</v>
      </c>
      <c r="C166" s="70">
        <v>6807.3</v>
      </c>
      <c r="D166" s="71">
        <v>5745.1</v>
      </c>
      <c r="E166" s="70">
        <v>291116.59999999998</v>
      </c>
      <c r="F166" s="71">
        <f t="shared" ref="F166" si="191">SUM(B166:E166)</f>
        <v>470162.1</v>
      </c>
      <c r="G166" s="70">
        <v>17564.2</v>
      </c>
      <c r="H166" s="71">
        <v>162563.79999999999</v>
      </c>
      <c r="I166" s="72">
        <f t="shared" ref="I166" si="192">SUM(G166:H166)</f>
        <v>180128</v>
      </c>
      <c r="J166" s="71">
        <v>60519</v>
      </c>
      <c r="K166" s="72">
        <v>56023</v>
      </c>
      <c r="L166" s="71">
        <f t="shared" ref="L166" si="193">SUM(J166:K166)</f>
        <v>116542</v>
      </c>
      <c r="M166" s="72">
        <f t="shared" ref="M166" si="194">SUM(F166,I166,L166)</f>
        <v>766832.1</v>
      </c>
      <c r="N166" s="71">
        <v>84709.4</v>
      </c>
      <c r="O166" s="71">
        <f t="shared" ref="O166" si="195">SUM(M166:N166)</f>
        <v>851541.5</v>
      </c>
    </row>
    <row r="167" spans="1:15" ht="14.25" customHeight="1" x14ac:dyDescent="0.2">
      <c r="A167" s="41"/>
      <c r="B167" s="73"/>
      <c r="C167" s="70"/>
      <c r="D167" s="71"/>
      <c r="E167" s="70"/>
      <c r="F167" s="71"/>
      <c r="G167" s="70"/>
      <c r="H167" s="71"/>
      <c r="I167" s="72"/>
      <c r="J167" s="71"/>
      <c r="K167" s="72"/>
      <c r="L167" s="71"/>
      <c r="M167" s="72"/>
      <c r="N167" s="71"/>
      <c r="O167" s="71"/>
    </row>
    <row r="168" spans="1:15" ht="14.25" customHeight="1" x14ac:dyDescent="0.2">
      <c r="A168" s="68" t="s">
        <v>151</v>
      </c>
      <c r="B168" s="73">
        <v>178092.9</v>
      </c>
      <c r="C168" s="70">
        <v>5608.2</v>
      </c>
      <c r="D168" s="71">
        <v>5751.2</v>
      </c>
      <c r="E168" s="70">
        <v>290902.2</v>
      </c>
      <c r="F168" s="71">
        <f t="shared" ref="F168" si="196">SUM(B168:E168)</f>
        <v>480354.5</v>
      </c>
      <c r="G168" s="70">
        <v>17668.3</v>
      </c>
      <c r="H168" s="71">
        <v>162720.29999999999</v>
      </c>
      <c r="I168" s="72">
        <f t="shared" ref="I168" si="197">SUM(G168:H168)</f>
        <v>180388.59999999998</v>
      </c>
      <c r="J168" s="71">
        <v>64902.1</v>
      </c>
      <c r="K168" s="72">
        <v>51990.6</v>
      </c>
      <c r="L168" s="71">
        <f t="shared" ref="L168" si="198">SUM(J168:K168)</f>
        <v>116892.7</v>
      </c>
      <c r="M168" s="72">
        <f t="shared" ref="M168" si="199">SUM(F168,I168,L168)</f>
        <v>777635.79999999993</v>
      </c>
      <c r="N168" s="71">
        <v>83258</v>
      </c>
      <c r="O168" s="71">
        <f t="shared" ref="O168" si="200">SUM(M168:N168)</f>
        <v>860893.79999999993</v>
      </c>
    </row>
    <row r="169" spans="1:15" ht="14.25" customHeight="1" x14ac:dyDescent="0.2">
      <c r="A169" s="41" t="s">
        <v>134</v>
      </c>
      <c r="B169" s="73">
        <v>183680</v>
      </c>
      <c r="C169" s="70">
        <v>3600.2</v>
      </c>
      <c r="D169" s="71">
        <v>4880.3999999999996</v>
      </c>
      <c r="E169" s="70">
        <v>288497</v>
      </c>
      <c r="F169" s="71">
        <f t="shared" ref="F169" si="201">SUM(B169:E169)</f>
        <v>480657.6</v>
      </c>
      <c r="G169" s="70">
        <v>17961.599999999999</v>
      </c>
      <c r="H169" s="71">
        <v>159341.5</v>
      </c>
      <c r="I169" s="72">
        <f t="shared" ref="I169" si="202">SUM(G169:H169)</f>
        <v>177303.1</v>
      </c>
      <c r="J169" s="71">
        <v>66562.399999999994</v>
      </c>
      <c r="K169" s="72">
        <v>49910.9</v>
      </c>
      <c r="L169" s="71">
        <f t="shared" ref="L169" si="203">SUM(J169:K169)</f>
        <v>116473.29999999999</v>
      </c>
      <c r="M169" s="72">
        <f t="shared" ref="M169" si="204">SUM(F169,I169,L169)</f>
        <v>774434</v>
      </c>
      <c r="N169" s="71">
        <v>76793.899999999994</v>
      </c>
      <c r="O169" s="71">
        <f t="shared" ref="O169" si="205">SUM(M169:N169)</f>
        <v>851227.9</v>
      </c>
    </row>
    <row r="170" spans="1:15" ht="14.25" customHeight="1" x14ac:dyDescent="0.2">
      <c r="A170" s="41" t="s">
        <v>135</v>
      </c>
      <c r="B170" s="73">
        <v>180926</v>
      </c>
      <c r="C170" s="70">
        <v>2709.9</v>
      </c>
      <c r="D170" s="71">
        <v>5282.1</v>
      </c>
      <c r="E170" s="70">
        <v>284908.5</v>
      </c>
      <c r="F170" s="71">
        <f t="shared" ref="F170" si="206">SUM(B170:E170)</f>
        <v>473826.5</v>
      </c>
      <c r="G170" s="70">
        <v>17676.2</v>
      </c>
      <c r="H170" s="71">
        <v>167708</v>
      </c>
      <c r="I170" s="72">
        <f t="shared" ref="I170" si="207">SUM(G170:H170)</f>
        <v>185384.2</v>
      </c>
      <c r="J170" s="71">
        <v>65125.7</v>
      </c>
      <c r="K170" s="72">
        <v>49837.8</v>
      </c>
      <c r="L170" s="71">
        <f t="shared" ref="L170" si="208">SUM(J170:K170)</f>
        <v>114963.5</v>
      </c>
      <c r="M170" s="72">
        <f t="shared" ref="M170" si="209">SUM(F170,I170,L170)</f>
        <v>774174.2</v>
      </c>
      <c r="N170" s="71">
        <v>65419.9</v>
      </c>
      <c r="O170" s="71">
        <f t="shared" ref="O170" si="210">SUM(M170:N170)</f>
        <v>839594.1</v>
      </c>
    </row>
    <row r="171" spans="1:15" ht="14.25" customHeight="1" x14ac:dyDescent="0.2">
      <c r="A171" s="41" t="s">
        <v>127</v>
      </c>
      <c r="B171" s="91">
        <v>181159</v>
      </c>
      <c r="C171" s="88">
        <v>5827.7</v>
      </c>
      <c r="D171" s="89">
        <v>2533.8000000000002</v>
      </c>
      <c r="E171" s="88">
        <v>277554.7</v>
      </c>
      <c r="F171" s="89">
        <f t="shared" ref="F171" si="211">SUM(B171:E171)</f>
        <v>467075.2</v>
      </c>
      <c r="G171" s="88">
        <v>17791.599999999999</v>
      </c>
      <c r="H171" s="89">
        <v>169913.60000000001</v>
      </c>
      <c r="I171" s="90">
        <f t="shared" ref="I171" si="212">SUM(G171:H171)</f>
        <v>187705.2</v>
      </c>
      <c r="J171" s="89">
        <v>65827.3</v>
      </c>
      <c r="K171" s="90">
        <v>49700</v>
      </c>
      <c r="L171" s="89">
        <f t="shared" ref="L171" si="213">SUM(J171:K171)</f>
        <v>115527.3</v>
      </c>
      <c r="M171" s="90">
        <f t="shared" ref="M171" si="214">SUM(F171,I171,L171)</f>
        <v>770307.70000000007</v>
      </c>
      <c r="N171" s="89">
        <v>75210.3</v>
      </c>
      <c r="O171" s="89">
        <f t="shared" ref="O171" si="215">SUM(M171:N171)</f>
        <v>845518.00000000012</v>
      </c>
    </row>
    <row r="172" spans="1:15" ht="14.25" customHeight="1" x14ac:dyDescent="0.2">
      <c r="A172" s="41" t="s">
        <v>128</v>
      </c>
      <c r="B172" s="91">
        <v>183581</v>
      </c>
      <c r="C172" s="88">
        <v>5867.8</v>
      </c>
      <c r="D172" s="89">
        <v>2196.9</v>
      </c>
      <c r="E172" s="88">
        <v>285205.3</v>
      </c>
      <c r="F172" s="89">
        <f t="shared" ref="F172:F173" si="216">SUM(B172:E172)</f>
        <v>476851</v>
      </c>
      <c r="G172" s="88">
        <v>17867.3</v>
      </c>
      <c r="H172" s="89">
        <v>172020.7</v>
      </c>
      <c r="I172" s="90">
        <f t="shared" ref="I172:I173" si="217">SUM(G172:H172)</f>
        <v>189888</v>
      </c>
      <c r="J172" s="89">
        <v>62927</v>
      </c>
      <c r="K172" s="90">
        <v>52058.6</v>
      </c>
      <c r="L172" s="89">
        <f t="shared" ref="L172:L173" si="218">SUM(J172:K172)</f>
        <v>114985.60000000001</v>
      </c>
      <c r="M172" s="90">
        <f t="shared" ref="M172:M173" si="219">SUM(F172,I172,L172)</f>
        <v>781724.6</v>
      </c>
      <c r="N172" s="89">
        <v>77045.100000000006</v>
      </c>
      <c r="O172" s="89">
        <f t="shared" ref="O172:O173" si="220">SUM(M172:N172)</f>
        <v>858769.7</v>
      </c>
    </row>
    <row r="173" spans="1:15" ht="14.25" customHeight="1" x14ac:dyDescent="0.2">
      <c r="A173" s="41" t="s">
        <v>122</v>
      </c>
      <c r="B173" s="91">
        <v>188769.1</v>
      </c>
      <c r="C173" s="91">
        <v>1715.2</v>
      </c>
      <c r="D173" s="91">
        <v>5600.2</v>
      </c>
      <c r="E173" s="91">
        <v>299275.8</v>
      </c>
      <c r="F173" s="91">
        <f t="shared" si="216"/>
        <v>495360.30000000005</v>
      </c>
      <c r="G173" s="91">
        <v>18509.7</v>
      </c>
      <c r="H173" s="91">
        <v>166010.9</v>
      </c>
      <c r="I173" s="91">
        <f t="shared" si="217"/>
        <v>184520.6</v>
      </c>
      <c r="J173" s="91">
        <v>64799.4</v>
      </c>
      <c r="K173" s="91">
        <v>49591.6</v>
      </c>
      <c r="L173" s="91">
        <f t="shared" si="218"/>
        <v>114391</v>
      </c>
      <c r="M173" s="91">
        <f t="shared" si="219"/>
        <v>794271.9</v>
      </c>
      <c r="N173" s="91">
        <v>109937.60000000001</v>
      </c>
      <c r="O173" s="91">
        <f t="shared" si="220"/>
        <v>904209.5</v>
      </c>
    </row>
    <row r="174" spans="1:15" ht="14.25" customHeight="1" x14ac:dyDescent="0.2">
      <c r="A174" s="41" t="s">
        <v>129</v>
      </c>
      <c r="B174" s="91">
        <v>189199.4</v>
      </c>
      <c r="C174" s="91">
        <v>4680</v>
      </c>
      <c r="D174" s="91">
        <v>5474.6</v>
      </c>
      <c r="E174" s="91">
        <v>296767</v>
      </c>
      <c r="F174" s="91">
        <f t="shared" ref="F174:F179" si="221">SUM(B174:E174)</f>
        <v>496121</v>
      </c>
      <c r="G174" s="91">
        <v>18821.5</v>
      </c>
      <c r="H174" s="91">
        <v>163110.6</v>
      </c>
      <c r="I174" s="91">
        <f t="shared" ref="I174:I179" si="222">SUM(G174:H174)</f>
        <v>181932.1</v>
      </c>
      <c r="J174" s="91">
        <v>64997.8</v>
      </c>
      <c r="K174" s="91">
        <v>49801.7</v>
      </c>
      <c r="L174" s="91">
        <f t="shared" ref="L174:L175" si="223">SUM(J174:K174)</f>
        <v>114799.5</v>
      </c>
      <c r="M174" s="91">
        <f t="shared" ref="M174:M179" si="224">SUM(F174,I174,L174)</f>
        <v>792852.6</v>
      </c>
      <c r="N174" s="91">
        <v>99336.5</v>
      </c>
      <c r="O174" s="91">
        <f t="shared" ref="O174:O179" si="225">SUM(M174:N174)</f>
        <v>892189.1</v>
      </c>
    </row>
    <row r="175" spans="1:15" ht="14.25" customHeight="1" x14ac:dyDescent="0.2">
      <c r="A175" s="41" t="s">
        <v>130</v>
      </c>
      <c r="B175" s="91">
        <v>188270.1</v>
      </c>
      <c r="C175" s="91">
        <v>3286.1</v>
      </c>
      <c r="D175" s="91">
        <v>5546.7</v>
      </c>
      <c r="E175" s="91">
        <v>300186.3</v>
      </c>
      <c r="F175" s="91">
        <f t="shared" si="221"/>
        <v>497289.2</v>
      </c>
      <c r="G175" s="91">
        <v>20121</v>
      </c>
      <c r="H175" s="91">
        <v>184095.9</v>
      </c>
      <c r="I175" s="91">
        <f t="shared" si="222"/>
        <v>204216.9</v>
      </c>
      <c r="J175" s="91">
        <v>67489.8</v>
      </c>
      <c r="K175" s="91">
        <v>46517.7</v>
      </c>
      <c r="L175" s="91">
        <f t="shared" si="223"/>
        <v>114007.5</v>
      </c>
      <c r="M175" s="91">
        <f t="shared" si="224"/>
        <v>815513.59999999998</v>
      </c>
      <c r="N175" s="91">
        <v>97926.9</v>
      </c>
      <c r="O175" s="91">
        <f t="shared" si="225"/>
        <v>913440.5</v>
      </c>
    </row>
    <row r="176" spans="1:15" ht="14.25" customHeight="1" x14ac:dyDescent="0.2">
      <c r="A176" s="41" t="s">
        <v>123</v>
      </c>
      <c r="B176" s="91">
        <v>189108.4</v>
      </c>
      <c r="C176" s="91">
        <v>2656.9</v>
      </c>
      <c r="D176" s="91">
        <v>4825.7</v>
      </c>
      <c r="E176" s="91">
        <v>301504.90000000002</v>
      </c>
      <c r="F176" s="91">
        <f t="shared" si="221"/>
        <v>498095.9</v>
      </c>
      <c r="G176" s="91">
        <v>20840</v>
      </c>
      <c r="H176" s="91">
        <v>176016.1</v>
      </c>
      <c r="I176" s="91">
        <f t="shared" si="222"/>
        <v>196856.1</v>
      </c>
      <c r="J176" s="91">
        <v>63979.3</v>
      </c>
      <c r="K176" s="91">
        <v>51445.5</v>
      </c>
      <c r="L176" s="91">
        <f t="shared" ref="L176:L179" si="226">SUM(J176:K176)</f>
        <v>115424.8</v>
      </c>
      <c r="M176" s="91">
        <f t="shared" si="224"/>
        <v>810376.8</v>
      </c>
      <c r="N176" s="91">
        <v>72466</v>
      </c>
      <c r="O176" s="91">
        <f t="shared" si="225"/>
        <v>882842.8</v>
      </c>
    </row>
    <row r="177" spans="1:15" ht="14.25" customHeight="1" x14ac:dyDescent="0.2">
      <c r="A177" s="41" t="s">
        <v>131</v>
      </c>
      <c r="B177" s="91">
        <v>189572.4</v>
      </c>
      <c r="C177" s="91">
        <v>1763.9</v>
      </c>
      <c r="D177" s="91">
        <v>4400.2</v>
      </c>
      <c r="E177" s="91">
        <v>298270.8</v>
      </c>
      <c r="F177" s="91">
        <f t="shared" si="221"/>
        <v>494007.3</v>
      </c>
      <c r="G177" s="91">
        <v>20879.3</v>
      </c>
      <c r="H177" s="91">
        <v>173508.3</v>
      </c>
      <c r="I177" s="91">
        <f t="shared" si="222"/>
        <v>194387.59999999998</v>
      </c>
      <c r="J177" s="91">
        <v>68753.3</v>
      </c>
      <c r="K177" s="91">
        <v>49043.7</v>
      </c>
      <c r="L177" s="91">
        <f t="shared" si="226"/>
        <v>117797</v>
      </c>
      <c r="M177" s="91">
        <f t="shared" si="224"/>
        <v>806191.89999999991</v>
      </c>
      <c r="N177" s="91">
        <v>69409.899999999994</v>
      </c>
      <c r="O177" s="91">
        <f t="shared" si="225"/>
        <v>875601.79999999993</v>
      </c>
    </row>
    <row r="178" spans="1:15" ht="14.25" customHeight="1" x14ac:dyDescent="0.2">
      <c r="A178" s="41" t="s">
        <v>132</v>
      </c>
      <c r="B178" s="91">
        <v>190690.8</v>
      </c>
      <c r="C178" s="91">
        <v>909.9</v>
      </c>
      <c r="D178" s="91">
        <v>3679.8</v>
      </c>
      <c r="E178" s="91">
        <v>284001.8</v>
      </c>
      <c r="F178" s="91">
        <f t="shared" si="221"/>
        <v>479282.29999999993</v>
      </c>
      <c r="G178" s="91">
        <v>21524.9</v>
      </c>
      <c r="H178" s="91">
        <v>179689.5</v>
      </c>
      <c r="I178" s="91">
        <f t="shared" si="222"/>
        <v>201214.4</v>
      </c>
      <c r="J178" s="91">
        <v>69455</v>
      </c>
      <c r="K178" s="91">
        <v>50289.599999999999</v>
      </c>
      <c r="L178" s="91">
        <f t="shared" si="226"/>
        <v>119744.6</v>
      </c>
      <c r="M178" s="91">
        <f t="shared" si="224"/>
        <v>800241.29999999993</v>
      </c>
      <c r="N178" s="91">
        <v>70049.3</v>
      </c>
      <c r="O178" s="91">
        <f t="shared" si="225"/>
        <v>870290.6</v>
      </c>
    </row>
    <row r="179" spans="1:15" ht="14.25" customHeight="1" x14ac:dyDescent="0.2">
      <c r="A179" s="41" t="s">
        <v>124</v>
      </c>
      <c r="B179" s="91">
        <v>199717.1</v>
      </c>
      <c r="C179" s="91">
        <v>438.6</v>
      </c>
      <c r="D179" s="91">
        <v>3280.3</v>
      </c>
      <c r="E179" s="91">
        <v>270287.8</v>
      </c>
      <c r="F179" s="91">
        <f t="shared" si="221"/>
        <v>473723.8</v>
      </c>
      <c r="G179" s="91">
        <v>21756.2</v>
      </c>
      <c r="H179" s="91">
        <v>174051.6</v>
      </c>
      <c r="I179" s="91">
        <f t="shared" si="222"/>
        <v>195807.80000000002</v>
      </c>
      <c r="J179" s="91">
        <v>67282.899999999994</v>
      </c>
      <c r="K179" s="91">
        <v>53730.9</v>
      </c>
      <c r="L179" s="91">
        <f t="shared" si="226"/>
        <v>121013.79999999999</v>
      </c>
      <c r="M179" s="91">
        <f t="shared" si="224"/>
        <v>790545.39999999991</v>
      </c>
      <c r="N179" s="91">
        <v>65142.400000000001</v>
      </c>
      <c r="O179" s="91">
        <f t="shared" si="225"/>
        <v>855687.79999999993</v>
      </c>
    </row>
    <row r="180" spans="1:15" ht="14.25" customHeight="1" x14ac:dyDescent="0.2">
      <c r="A180" s="4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1:15" ht="14.25" customHeight="1" x14ac:dyDescent="0.2">
      <c r="A181" s="87" t="s">
        <v>166</v>
      </c>
      <c r="B181" s="91">
        <v>195922.5</v>
      </c>
      <c r="C181" s="91">
        <v>5354.4</v>
      </c>
      <c r="D181" s="91">
        <v>2366.1999999999998</v>
      </c>
      <c r="E181" s="91">
        <v>259218.2</v>
      </c>
      <c r="F181" s="91">
        <f t="shared" ref="F181" si="227">SUM(B181:E181)</f>
        <v>462861.30000000005</v>
      </c>
      <c r="G181" s="91">
        <v>21338.799999999999</v>
      </c>
      <c r="H181" s="91">
        <v>160421.29999999999</v>
      </c>
      <c r="I181" s="91">
        <f t="shared" ref="I181" si="228">SUM(G181:H181)</f>
        <v>181760.09999999998</v>
      </c>
      <c r="J181" s="91">
        <v>74119.3</v>
      </c>
      <c r="K181" s="91">
        <v>64192.800000000003</v>
      </c>
      <c r="L181" s="91">
        <f t="shared" ref="L181" si="229">SUM(J181:K181)</f>
        <v>138312.1</v>
      </c>
      <c r="M181" s="91">
        <f t="shared" ref="M181" si="230">SUM(F181,I181,L181)</f>
        <v>782933.5</v>
      </c>
      <c r="N181" s="91">
        <v>61851.7</v>
      </c>
      <c r="O181" s="91">
        <f>SUM(M181:N181)</f>
        <v>844785.2</v>
      </c>
    </row>
    <row r="182" spans="1:15" ht="14.25" customHeight="1" x14ac:dyDescent="0.2">
      <c r="A182" s="4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1:15" x14ac:dyDescent="0.2">
      <c r="A183" s="81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3"/>
    </row>
    <row r="184" spans="1:15" x14ac:dyDescent="0.2">
      <c r="A184" s="94" t="s">
        <v>117</v>
      </c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5"/>
    </row>
    <row r="185" spans="1:15" x14ac:dyDescent="0.2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</row>
    <row r="186" spans="1:15" x14ac:dyDescent="0.2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</row>
    <row r="187" spans="1:15" x14ac:dyDescent="0.2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</row>
    <row r="188" spans="1:15" x14ac:dyDescent="0.2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</row>
    <row r="189" spans="1:15" x14ac:dyDescent="0.2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</row>
    <row r="190" spans="1:15" x14ac:dyDescent="0.2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</row>
    <row r="191" spans="1:15" x14ac:dyDescent="0.2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</row>
    <row r="192" spans="1:15" x14ac:dyDescent="0.2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</row>
    <row r="193" spans="2:15" x14ac:dyDescent="0.2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</row>
    <row r="194" spans="2:15" x14ac:dyDescent="0.2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</row>
    <row r="195" spans="2:15" x14ac:dyDescent="0.2">
      <c r="B195" s="69"/>
      <c r="C195" s="69"/>
    </row>
    <row r="196" spans="2:15" x14ac:dyDescent="0.2">
      <c r="B196" s="69"/>
      <c r="C196" s="69"/>
    </row>
    <row r="197" spans="2:15" x14ac:dyDescent="0.2">
      <c r="B197" s="69"/>
      <c r="C197" s="69"/>
    </row>
    <row r="198" spans="2:15" x14ac:dyDescent="0.2">
      <c r="B198" s="69"/>
      <c r="C198" s="69"/>
    </row>
    <row r="199" spans="2:15" x14ac:dyDescent="0.2">
      <c r="B199" s="69"/>
      <c r="C199" s="69"/>
    </row>
    <row r="200" spans="2:15" x14ac:dyDescent="0.2">
      <c r="B200" s="69"/>
      <c r="C200" s="69"/>
    </row>
    <row r="201" spans="2:15" x14ac:dyDescent="0.2">
      <c r="B201" s="69"/>
      <c r="C201" s="69"/>
    </row>
    <row r="202" spans="2:15" x14ac:dyDescent="0.2">
      <c r="B202" s="69"/>
      <c r="C202" s="69"/>
    </row>
    <row r="203" spans="2:15" x14ac:dyDescent="0.2">
      <c r="B203" s="69"/>
      <c r="C203" s="69"/>
    </row>
    <row r="204" spans="2:15" x14ac:dyDescent="0.2">
      <c r="B204" s="69"/>
      <c r="C204" s="69"/>
    </row>
    <row r="205" spans="2:15" x14ac:dyDescent="0.2">
      <c r="B205" s="69"/>
      <c r="C205" s="69"/>
    </row>
    <row r="206" spans="2:15" x14ac:dyDescent="0.2">
      <c r="B206" s="69"/>
      <c r="C206" s="69"/>
    </row>
    <row r="207" spans="2:15" x14ac:dyDescent="0.2">
      <c r="B207" s="69"/>
      <c r="C207" s="69"/>
    </row>
    <row r="208" spans="2:15" x14ac:dyDescent="0.2">
      <c r="B208" s="69"/>
      <c r="C208" s="69"/>
    </row>
    <row r="209" spans="2:3" x14ac:dyDescent="0.2">
      <c r="B209" s="69"/>
      <c r="C209" s="69"/>
    </row>
    <row r="210" spans="2:3" x14ac:dyDescent="0.2">
      <c r="B210" s="69"/>
      <c r="C210" s="69"/>
    </row>
    <row r="211" spans="2:3" x14ac:dyDescent="0.2">
      <c r="B211" s="69"/>
      <c r="C211" s="69"/>
    </row>
    <row r="212" spans="2:3" x14ac:dyDescent="0.2">
      <c r="B212" s="69"/>
      <c r="C212" s="69"/>
    </row>
    <row r="213" spans="2:3" x14ac:dyDescent="0.2">
      <c r="B213" s="69"/>
      <c r="C213" s="69"/>
    </row>
  </sheetData>
  <mergeCells count="3">
    <mergeCell ref="G12:I12"/>
    <mergeCell ref="A4:O4"/>
    <mergeCell ref="A5:O5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4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ii9 évolution risyfi</vt:lpstr>
      <vt:lpstr>Actuel</vt:lpstr>
      <vt:lpstr>\C</vt:lpstr>
      <vt:lpstr>\R</vt:lpstr>
      <vt:lpstr>'ii9 évolution risyfi'!Print_Area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2016-04-25T06:22:01Z</cp:lastPrinted>
  <dcterms:created xsi:type="dcterms:W3CDTF">2005-04-12T12:23:34Z</dcterms:created>
  <dcterms:modified xsi:type="dcterms:W3CDTF">2017-03-31T07:08:51Z</dcterms:modified>
</cp:coreProperties>
</file>