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20" yWindow="690" windowWidth="8625" windowHeight="3840"/>
  </bookViews>
  <sheets>
    <sheet name="ii4-2sitmonpassif" sheetId="1" r:id="rId1"/>
  </sheets>
  <definedNames>
    <definedName name="_xlnm.Print_Area" localSheetId="0">'ii4-2sitmonpassif'!$A$1:$O$171</definedName>
    <definedName name="Zone_impres_MI">'ii4-2sitmonpassif'!$A$1:$O$66</definedName>
  </definedNames>
  <calcPr calcId="152511"/>
</workbook>
</file>

<file path=xl/calcChain.xml><?xml version="1.0" encoding="utf-8"?>
<calcChain xmlns="http://schemas.openxmlformats.org/spreadsheetml/2006/main">
  <c r="N167" i="1" l="1"/>
  <c r="O167" i="1" s="1"/>
  <c r="H167" i="1"/>
  <c r="F167" i="1"/>
  <c r="D167" i="1"/>
  <c r="N166" i="1" l="1"/>
  <c r="D166" i="1"/>
  <c r="F166" i="1" s="1"/>
  <c r="H166" i="1" s="1"/>
  <c r="O166" i="1" s="1"/>
  <c r="N165" i="1" l="1"/>
  <c r="D165" i="1"/>
  <c r="F165" i="1" s="1"/>
  <c r="H165" i="1" s="1"/>
  <c r="O165" i="1" l="1"/>
  <c r="N164" i="1"/>
  <c r="D164" i="1"/>
  <c r="F164" i="1" s="1"/>
  <c r="H164" i="1" s="1"/>
  <c r="O164" i="1" l="1"/>
  <c r="N163" i="1"/>
  <c r="D163" i="1"/>
  <c r="F163" i="1" s="1"/>
  <c r="H163" i="1" s="1"/>
  <c r="O163" i="1" l="1"/>
  <c r="N162" i="1" l="1"/>
  <c r="D162" i="1"/>
  <c r="F162" i="1" s="1"/>
  <c r="H162" i="1" s="1"/>
  <c r="O162" i="1" l="1"/>
  <c r="N52" i="1" l="1"/>
  <c r="D52" i="1"/>
  <c r="F52" i="1" s="1"/>
  <c r="H52" i="1" s="1"/>
  <c r="O52" i="1" s="1"/>
  <c r="N51" i="1"/>
  <c r="D51" i="1"/>
  <c r="F51" i="1" s="1"/>
  <c r="H51" i="1" s="1"/>
  <c r="O51" i="1" s="1"/>
  <c r="N50" i="1"/>
  <c r="D50" i="1"/>
  <c r="F50" i="1" s="1"/>
  <c r="H50" i="1" s="1"/>
  <c r="O50" i="1" s="1"/>
  <c r="N49" i="1"/>
  <c r="D49" i="1"/>
  <c r="F49" i="1" s="1"/>
  <c r="H49" i="1" s="1"/>
  <c r="N31" i="1"/>
  <c r="D31" i="1"/>
  <c r="F31" i="1" s="1"/>
  <c r="H31" i="1" s="1"/>
  <c r="O31" i="1" s="1"/>
  <c r="O49" i="1" l="1"/>
  <c r="N161" i="1"/>
  <c r="D161" i="1"/>
  <c r="F161" i="1" s="1"/>
  <c r="H161" i="1" s="1"/>
  <c r="O161" i="1" l="1"/>
  <c r="N160" i="1" l="1"/>
  <c r="D160" i="1"/>
  <c r="F160" i="1" s="1"/>
  <c r="H160" i="1" s="1"/>
  <c r="O160" i="1" l="1"/>
  <c r="N158" i="1" l="1"/>
  <c r="D158" i="1"/>
  <c r="F158" i="1" s="1"/>
  <c r="H158" i="1" s="1"/>
  <c r="O158" i="1" l="1"/>
  <c r="N157" i="1"/>
  <c r="D157" i="1"/>
  <c r="F157" i="1" s="1"/>
  <c r="H157" i="1" s="1"/>
  <c r="O157" i="1" l="1"/>
  <c r="N156" i="1"/>
  <c r="D156" i="1"/>
  <c r="F156" i="1" s="1"/>
  <c r="H156" i="1" s="1"/>
  <c r="O156" i="1" l="1"/>
  <c r="N30" i="1"/>
  <c r="D30" i="1"/>
  <c r="F30" i="1" s="1"/>
  <c r="H30" i="1" s="1"/>
  <c r="N47" i="1"/>
  <c r="D47" i="1"/>
  <c r="F47" i="1" s="1"/>
  <c r="H47" i="1" s="1"/>
  <c r="O30" i="1" l="1"/>
  <c r="O47" i="1"/>
  <c r="N46" i="1"/>
  <c r="D46" i="1"/>
  <c r="F46" i="1" s="1"/>
  <c r="H46" i="1" s="1"/>
  <c r="N45" i="1"/>
  <c r="D45" i="1"/>
  <c r="F45" i="1" s="1"/>
  <c r="H45" i="1" s="1"/>
  <c r="O45" i="1" s="1"/>
  <c r="N44" i="1"/>
  <c r="D44" i="1"/>
  <c r="F44" i="1" s="1"/>
  <c r="H44" i="1" s="1"/>
  <c r="O44" i="1" s="1"/>
  <c r="N42" i="1"/>
  <c r="D42" i="1"/>
  <c r="F42" i="1" s="1"/>
  <c r="H42" i="1" s="1"/>
  <c r="N41" i="1"/>
  <c r="D41" i="1"/>
  <c r="F41" i="1" s="1"/>
  <c r="H41" i="1" s="1"/>
  <c r="N40" i="1"/>
  <c r="D40" i="1"/>
  <c r="F40" i="1" s="1"/>
  <c r="H40" i="1" s="1"/>
  <c r="O40" i="1" s="1"/>
  <c r="N38" i="1"/>
  <c r="D38" i="1"/>
  <c r="F38" i="1" s="1"/>
  <c r="H38" i="1" s="1"/>
  <c r="O38" i="1" l="1"/>
  <c r="O46" i="1"/>
  <c r="O42" i="1"/>
  <c r="O41" i="1"/>
  <c r="N145" i="1"/>
  <c r="D145" i="1"/>
  <c r="F145" i="1" s="1"/>
  <c r="H145" i="1" s="1"/>
  <c r="O145" i="1" l="1"/>
  <c r="N29" i="1"/>
  <c r="D29" i="1"/>
  <c r="F29" i="1" s="1"/>
  <c r="H29" i="1" s="1"/>
  <c r="N28" i="1"/>
  <c r="D28" i="1"/>
  <c r="F28" i="1" s="1"/>
  <c r="H28" i="1" s="1"/>
  <c r="N27" i="1"/>
  <c r="D27" i="1"/>
  <c r="F27" i="1" s="1"/>
  <c r="H27" i="1" s="1"/>
  <c r="N26" i="1"/>
  <c r="D26" i="1"/>
  <c r="F26" i="1" s="1"/>
  <c r="H26" i="1" s="1"/>
  <c r="O26" i="1" l="1"/>
  <c r="O27" i="1"/>
  <c r="O28" i="1"/>
  <c r="O29" i="1"/>
  <c r="N155" i="1"/>
  <c r="D155" i="1"/>
  <c r="F155" i="1" s="1"/>
  <c r="H155" i="1" s="1"/>
  <c r="O155" i="1" l="1"/>
  <c r="N154" i="1"/>
  <c r="D154" i="1"/>
  <c r="F154" i="1" s="1"/>
  <c r="H154" i="1" s="1"/>
  <c r="O154" i="1" l="1"/>
  <c r="N153" i="1" l="1"/>
  <c r="D153" i="1"/>
  <c r="F153" i="1" s="1"/>
  <c r="H153" i="1" s="1"/>
  <c r="O153" i="1" l="1"/>
  <c r="N152" i="1" l="1"/>
  <c r="D152" i="1"/>
  <c r="F152" i="1" s="1"/>
  <c r="H152" i="1" s="1"/>
  <c r="O152" i="1" l="1"/>
  <c r="N151" i="1"/>
  <c r="D151" i="1"/>
  <c r="F151" i="1" s="1"/>
  <c r="H151" i="1" s="1"/>
  <c r="O151" i="1" l="1"/>
  <c r="N150" i="1" l="1"/>
  <c r="D150" i="1"/>
  <c r="F150" i="1" s="1"/>
  <c r="H150" i="1" s="1"/>
  <c r="O150" i="1" l="1"/>
  <c r="N149" i="1" l="1"/>
  <c r="D149" i="1"/>
  <c r="F149" i="1" s="1"/>
  <c r="H149" i="1" s="1"/>
  <c r="O149" i="1" l="1"/>
  <c r="N148" i="1"/>
  <c r="D148" i="1"/>
  <c r="F148" i="1" s="1"/>
  <c r="H148" i="1" s="1"/>
  <c r="O148" i="1" l="1"/>
  <c r="N147" i="1"/>
  <c r="D147" i="1"/>
  <c r="F147" i="1" s="1"/>
  <c r="H147" i="1" s="1"/>
  <c r="O147" i="1" l="1"/>
  <c r="N144" i="1" l="1"/>
  <c r="D144" i="1"/>
  <c r="F144" i="1" s="1"/>
  <c r="H144" i="1" s="1"/>
  <c r="O144" i="1" l="1"/>
  <c r="N143" i="1"/>
  <c r="D143" i="1"/>
  <c r="F143" i="1" s="1"/>
  <c r="H143" i="1" s="1"/>
  <c r="O143" i="1" l="1"/>
  <c r="N142" i="1" l="1"/>
  <c r="D142" i="1"/>
  <c r="F142" i="1" s="1"/>
  <c r="H142" i="1" s="1"/>
  <c r="O142" i="1" l="1"/>
  <c r="N141" i="1" l="1"/>
  <c r="D141" i="1"/>
  <c r="F141" i="1" s="1"/>
  <c r="H141" i="1" s="1"/>
  <c r="N140" i="1"/>
  <c r="D140" i="1"/>
  <c r="F140" i="1" s="1"/>
  <c r="H140" i="1" s="1"/>
  <c r="O141" i="1" l="1"/>
  <c r="O140" i="1"/>
  <c r="N139" i="1" l="1"/>
  <c r="D139" i="1"/>
  <c r="F139" i="1" s="1"/>
  <c r="H139" i="1" s="1"/>
  <c r="O139" i="1" l="1"/>
  <c r="N138" i="1" l="1"/>
  <c r="D138" i="1"/>
  <c r="F138" i="1" s="1"/>
  <c r="H138" i="1" s="1"/>
  <c r="O138" i="1" l="1"/>
  <c r="N137" i="1"/>
  <c r="D137" i="1"/>
  <c r="F137" i="1" s="1"/>
  <c r="H137" i="1" s="1"/>
  <c r="O137" i="1" l="1"/>
  <c r="N136" i="1" l="1"/>
  <c r="D136" i="1"/>
  <c r="F136" i="1" s="1"/>
  <c r="H136" i="1" s="1"/>
  <c r="O136" i="1" l="1"/>
  <c r="I135" i="1"/>
  <c r="N135" i="1" s="1"/>
  <c r="D135" i="1"/>
  <c r="F135" i="1" s="1"/>
  <c r="H135" i="1" s="1"/>
  <c r="O135" i="1" l="1"/>
  <c r="N37" i="1"/>
  <c r="D37" i="1"/>
  <c r="F37" i="1" s="1"/>
  <c r="H37" i="1" s="1"/>
  <c r="N25" i="1"/>
  <c r="D25" i="1"/>
  <c r="F25" i="1" s="1"/>
  <c r="H25" i="1" s="1"/>
  <c r="N24" i="1"/>
  <c r="D24" i="1"/>
  <c r="F24" i="1" s="1"/>
  <c r="H24" i="1" s="1"/>
  <c r="N57" i="1"/>
  <c r="N58" i="1"/>
  <c r="N59" i="1"/>
  <c r="N60" i="1"/>
  <c r="N61" i="1"/>
  <c r="N62" i="1"/>
  <c r="N63" i="1"/>
  <c r="N64" i="1"/>
  <c r="N65" i="1"/>
  <c r="N66" i="1"/>
  <c r="N67" i="1"/>
  <c r="N69" i="1"/>
  <c r="N70" i="1"/>
  <c r="N71" i="1"/>
  <c r="N72" i="1"/>
  <c r="N73" i="1"/>
  <c r="N74" i="1"/>
  <c r="N75" i="1"/>
  <c r="N76" i="1"/>
  <c r="N77" i="1"/>
  <c r="N78" i="1"/>
  <c r="N79" i="1"/>
  <c r="N80" i="1"/>
  <c r="N82" i="1"/>
  <c r="N83" i="1"/>
  <c r="N84" i="1"/>
  <c r="N85" i="1"/>
  <c r="N86" i="1"/>
  <c r="N87" i="1"/>
  <c r="N88" i="1"/>
  <c r="N89" i="1"/>
  <c r="N90" i="1"/>
  <c r="N91" i="1"/>
  <c r="N92" i="1"/>
  <c r="N93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4" i="1"/>
  <c r="D130" i="1"/>
  <c r="F130" i="1" s="1"/>
  <c r="H130" i="1" s="1"/>
  <c r="D131" i="1"/>
  <c r="F131" i="1" s="1"/>
  <c r="H131" i="1" s="1"/>
  <c r="D132" i="1"/>
  <c r="F132" i="1" s="1"/>
  <c r="H132" i="1" s="1"/>
  <c r="D134" i="1"/>
  <c r="F134" i="1" s="1"/>
  <c r="H134" i="1" s="1"/>
  <c r="O132" i="1" l="1"/>
  <c r="O131" i="1"/>
  <c r="O130" i="1"/>
  <c r="O24" i="1"/>
  <c r="O25" i="1"/>
  <c r="O37" i="1"/>
  <c r="O134" i="1"/>
  <c r="G128" i="1"/>
  <c r="D122" i="1"/>
  <c r="F122" i="1" s="1"/>
  <c r="H122" i="1" s="1"/>
  <c r="O122" i="1" s="1"/>
  <c r="D123" i="1"/>
  <c r="F123" i="1" s="1"/>
  <c r="H123" i="1" s="1"/>
  <c r="O123" i="1" s="1"/>
  <c r="D124" i="1"/>
  <c r="F124" i="1" s="1"/>
  <c r="H124" i="1" s="1"/>
  <c r="O124" i="1" s="1"/>
  <c r="D125" i="1"/>
  <c r="F125" i="1" s="1"/>
  <c r="H125" i="1" s="1"/>
  <c r="O125" i="1" s="1"/>
  <c r="D126" i="1"/>
  <c r="F126" i="1" s="1"/>
  <c r="H126" i="1" s="1"/>
  <c r="O126" i="1" s="1"/>
  <c r="D127" i="1"/>
  <c r="F127" i="1" s="1"/>
  <c r="H127" i="1" s="1"/>
  <c r="O127" i="1" s="1"/>
  <c r="D128" i="1"/>
  <c r="F128" i="1" s="1"/>
  <c r="D129" i="1"/>
  <c r="F129" i="1" s="1"/>
  <c r="H129" i="1" s="1"/>
  <c r="O129" i="1" s="1"/>
  <c r="D104" i="1"/>
  <c r="F104" i="1" s="1"/>
  <c r="H104" i="1" s="1"/>
  <c r="O104" i="1" s="1"/>
  <c r="D105" i="1"/>
  <c r="F105" i="1" s="1"/>
  <c r="H105" i="1" s="1"/>
  <c r="O105" i="1" s="1"/>
  <c r="D106" i="1"/>
  <c r="F106" i="1" s="1"/>
  <c r="H106" i="1" s="1"/>
  <c r="O106" i="1" s="1"/>
  <c r="D108" i="1"/>
  <c r="F108" i="1" s="1"/>
  <c r="H108" i="1" s="1"/>
  <c r="O108" i="1" s="1"/>
  <c r="D109" i="1"/>
  <c r="F109" i="1" s="1"/>
  <c r="H109" i="1" s="1"/>
  <c r="O109" i="1" s="1"/>
  <c r="D110" i="1"/>
  <c r="F110" i="1" s="1"/>
  <c r="H110" i="1" s="1"/>
  <c r="O110" i="1" s="1"/>
  <c r="D111" i="1"/>
  <c r="F111" i="1" s="1"/>
  <c r="H111" i="1" s="1"/>
  <c r="O111" i="1" s="1"/>
  <c r="D112" i="1"/>
  <c r="F112" i="1" s="1"/>
  <c r="H112" i="1" s="1"/>
  <c r="O112" i="1" s="1"/>
  <c r="D113" i="1"/>
  <c r="F113" i="1" s="1"/>
  <c r="H113" i="1" s="1"/>
  <c r="O113" i="1" s="1"/>
  <c r="D114" i="1"/>
  <c r="F114" i="1" s="1"/>
  <c r="H114" i="1" s="1"/>
  <c r="O114" i="1" s="1"/>
  <c r="D115" i="1"/>
  <c r="F115" i="1" s="1"/>
  <c r="H115" i="1" s="1"/>
  <c r="O115" i="1" s="1"/>
  <c r="D116" i="1"/>
  <c r="F116" i="1" s="1"/>
  <c r="H116" i="1" s="1"/>
  <c r="O116" i="1" s="1"/>
  <c r="D117" i="1"/>
  <c r="F117" i="1" s="1"/>
  <c r="H117" i="1" s="1"/>
  <c r="O117" i="1" s="1"/>
  <c r="D118" i="1"/>
  <c r="F118" i="1" s="1"/>
  <c r="H118" i="1" s="1"/>
  <c r="O118" i="1" s="1"/>
  <c r="D119" i="1"/>
  <c r="F119" i="1" s="1"/>
  <c r="H119" i="1" s="1"/>
  <c r="O119" i="1" s="1"/>
  <c r="D121" i="1"/>
  <c r="F121" i="1" s="1"/>
  <c r="H121" i="1" s="1"/>
  <c r="O121" i="1" s="1"/>
  <c r="D61" i="1"/>
  <c r="F61" i="1" s="1"/>
  <c r="H61" i="1" s="1"/>
  <c r="O61" i="1" s="1"/>
  <c r="D57" i="1"/>
  <c r="F57" i="1" s="1"/>
  <c r="H57" i="1" s="1"/>
  <c r="O57" i="1" s="1"/>
  <c r="D58" i="1"/>
  <c r="F58" i="1" s="1"/>
  <c r="H58" i="1" s="1"/>
  <c r="O58" i="1" s="1"/>
  <c r="D59" i="1"/>
  <c r="F59" i="1" s="1"/>
  <c r="H59" i="1" s="1"/>
  <c r="O59" i="1" s="1"/>
  <c r="D60" i="1"/>
  <c r="F60" i="1" s="1"/>
  <c r="H60" i="1" s="1"/>
  <c r="O60" i="1" s="1"/>
  <c r="D62" i="1"/>
  <c r="F62" i="1" s="1"/>
  <c r="H62" i="1" s="1"/>
  <c r="O62" i="1" s="1"/>
  <c r="D63" i="1"/>
  <c r="F63" i="1" s="1"/>
  <c r="H63" i="1" s="1"/>
  <c r="O63" i="1" s="1"/>
  <c r="D64" i="1"/>
  <c r="F64" i="1" s="1"/>
  <c r="H64" i="1" s="1"/>
  <c r="O64" i="1" s="1"/>
  <c r="D65" i="1"/>
  <c r="F65" i="1" s="1"/>
  <c r="H65" i="1" s="1"/>
  <c r="O65" i="1" s="1"/>
  <c r="D66" i="1"/>
  <c r="F66" i="1" s="1"/>
  <c r="H66" i="1" s="1"/>
  <c r="O66" i="1" s="1"/>
  <c r="D67" i="1"/>
  <c r="F67" i="1" s="1"/>
  <c r="H67" i="1" s="1"/>
  <c r="O67" i="1" s="1"/>
  <c r="D82" i="1"/>
  <c r="F82" i="1" s="1"/>
  <c r="H82" i="1" s="1"/>
  <c r="O82" i="1" s="1"/>
  <c r="D83" i="1"/>
  <c r="F83" i="1" s="1"/>
  <c r="H83" i="1" s="1"/>
  <c r="O83" i="1" s="1"/>
  <c r="D84" i="1"/>
  <c r="F84" i="1" s="1"/>
  <c r="H84" i="1" s="1"/>
  <c r="O84" i="1" s="1"/>
  <c r="N56" i="1"/>
  <c r="H128" i="1" l="1"/>
  <c r="O128" i="1" s="1"/>
  <c r="D93" i="1"/>
  <c r="F93" i="1" s="1"/>
  <c r="H93" i="1" s="1"/>
  <c r="O93" i="1" s="1"/>
  <c r="D100" i="1"/>
  <c r="F100" i="1" s="1"/>
  <c r="H100" i="1" s="1"/>
  <c r="O100" i="1" s="1"/>
  <c r="D103" i="1" l="1"/>
  <c r="F103" i="1" s="1"/>
  <c r="H103" i="1" s="1"/>
  <c r="O103" i="1" s="1"/>
  <c r="D102" i="1" l="1"/>
  <c r="F102" i="1" s="1"/>
  <c r="H102" i="1" s="1"/>
  <c r="O102" i="1" s="1"/>
  <c r="D101" i="1" l="1"/>
  <c r="F101" i="1" s="1"/>
  <c r="H101" i="1" s="1"/>
  <c r="O101" i="1" s="1"/>
  <c r="D99" i="1" l="1"/>
  <c r="F99" i="1" s="1"/>
  <c r="H99" i="1" s="1"/>
  <c r="O99" i="1" s="1"/>
  <c r="D98" i="1" l="1"/>
  <c r="F98" i="1" s="1"/>
  <c r="H98" i="1" s="1"/>
  <c r="O98" i="1" s="1"/>
  <c r="D97" i="1" l="1"/>
  <c r="F97" i="1" s="1"/>
  <c r="H97" i="1" s="1"/>
  <c r="O97" i="1" s="1"/>
  <c r="D96" i="1" l="1"/>
  <c r="F96" i="1" s="1"/>
  <c r="H96" i="1" s="1"/>
  <c r="O96" i="1" s="1"/>
  <c r="D95" i="1" l="1"/>
  <c r="F95" i="1" s="1"/>
  <c r="H95" i="1" s="1"/>
  <c r="O95" i="1" s="1"/>
  <c r="D92" i="1" l="1"/>
  <c r="F92" i="1" s="1"/>
  <c r="H92" i="1" s="1"/>
  <c r="O92" i="1" s="1"/>
  <c r="D91" i="1" l="1"/>
  <c r="F91" i="1" s="1"/>
  <c r="H91" i="1" s="1"/>
  <c r="O91" i="1" s="1"/>
  <c r="D90" i="1"/>
  <c r="F90" i="1" s="1"/>
  <c r="H90" i="1" s="1"/>
  <c r="O90" i="1" s="1"/>
  <c r="D89" i="1"/>
  <c r="F89" i="1" s="1"/>
  <c r="H89" i="1" s="1"/>
  <c r="O89" i="1" s="1"/>
  <c r="D88" i="1"/>
  <c r="F88" i="1" s="1"/>
  <c r="H88" i="1" s="1"/>
  <c r="O88" i="1" s="1"/>
  <c r="D87" i="1"/>
  <c r="F87" i="1" s="1"/>
  <c r="H87" i="1" s="1"/>
  <c r="O87" i="1" s="1"/>
  <c r="D56" i="1"/>
  <c r="F56" i="1" s="1"/>
  <c r="H56" i="1" s="1"/>
  <c r="O56" i="1" s="1"/>
  <c r="D69" i="1"/>
  <c r="F69" i="1" s="1"/>
  <c r="H69" i="1" s="1"/>
  <c r="O69" i="1" s="1"/>
  <c r="D70" i="1"/>
  <c r="F70" i="1" s="1"/>
  <c r="H70" i="1" s="1"/>
  <c r="O70" i="1" s="1"/>
  <c r="D71" i="1"/>
  <c r="F71" i="1" s="1"/>
  <c r="H71" i="1" s="1"/>
  <c r="O71" i="1" s="1"/>
  <c r="D72" i="1"/>
  <c r="F72" i="1" s="1"/>
  <c r="H72" i="1" s="1"/>
  <c r="O72" i="1" s="1"/>
  <c r="D73" i="1"/>
  <c r="F73" i="1" s="1"/>
  <c r="H73" i="1" s="1"/>
  <c r="O73" i="1" s="1"/>
  <c r="D74" i="1"/>
  <c r="F74" i="1" s="1"/>
  <c r="H74" i="1" s="1"/>
  <c r="O74" i="1" s="1"/>
  <c r="D75" i="1"/>
  <c r="F75" i="1" s="1"/>
  <c r="H75" i="1" s="1"/>
  <c r="O75" i="1" s="1"/>
  <c r="D76" i="1"/>
  <c r="F76" i="1" s="1"/>
  <c r="H76" i="1" s="1"/>
  <c r="O76" i="1" s="1"/>
  <c r="D77" i="1"/>
  <c r="F77" i="1" s="1"/>
  <c r="H77" i="1" s="1"/>
  <c r="O77" i="1" s="1"/>
  <c r="D78" i="1"/>
  <c r="F78" i="1" s="1"/>
  <c r="H78" i="1" s="1"/>
  <c r="O78" i="1" s="1"/>
  <c r="D79" i="1"/>
  <c r="F79" i="1" s="1"/>
  <c r="H79" i="1" s="1"/>
  <c r="O79" i="1" s="1"/>
  <c r="D80" i="1"/>
  <c r="F80" i="1" s="1"/>
  <c r="H80" i="1" s="1"/>
  <c r="O80" i="1" s="1"/>
  <c r="D85" i="1"/>
  <c r="F85" i="1" s="1"/>
  <c r="H85" i="1" s="1"/>
  <c r="O85" i="1" s="1"/>
  <c r="D86" i="1"/>
  <c r="F86" i="1" s="1"/>
  <c r="H86" i="1" s="1"/>
  <c r="O86" i="1" s="1"/>
</calcChain>
</file>

<file path=xl/sharedStrings.xml><?xml version="1.0" encoding="utf-8"?>
<sst xmlns="http://schemas.openxmlformats.org/spreadsheetml/2006/main" count="254" uniqueCount="122">
  <si>
    <t xml:space="preserve"> </t>
  </si>
  <si>
    <t>PASSIF</t>
  </si>
  <si>
    <t xml:space="preserve">   II.4.2</t>
  </si>
  <si>
    <t xml:space="preserve">     (en millions de BIF)</t>
  </si>
  <si>
    <t xml:space="preserve">  Fonds</t>
  </si>
  <si>
    <t xml:space="preserve"> Solde des</t>
  </si>
  <si>
    <t xml:space="preserve"> propres</t>
  </si>
  <si>
    <t xml:space="preserve"> créances &amp;</t>
  </si>
  <si>
    <t>TOTAL</t>
  </si>
  <si>
    <t xml:space="preserve">     engagements </t>
  </si>
  <si>
    <t xml:space="preserve"> PASSIF</t>
  </si>
  <si>
    <t>Monnaie</t>
  </si>
  <si>
    <t xml:space="preserve">    Total</t>
  </si>
  <si>
    <t xml:space="preserve">      des </t>
  </si>
  <si>
    <t xml:space="preserve"> Circulation</t>
  </si>
  <si>
    <t xml:space="preserve">    Dépôts</t>
  </si>
  <si>
    <t>Dépôts à</t>
  </si>
  <si>
    <t>fiduciaire</t>
  </si>
  <si>
    <t xml:space="preserve">    à</t>
  </si>
  <si>
    <t xml:space="preserve">  Total</t>
  </si>
  <si>
    <t>terme et</t>
  </si>
  <si>
    <t xml:space="preserve"> hors</t>
  </si>
  <si>
    <t xml:space="preserve">    vue</t>
  </si>
  <si>
    <t>d'épargne</t>
  </si>
  <si>
    <t xml:space="preserve"> banques</t>
  </si>
  <si>
    <t>financiers</t>
  </si>
  <si>
    <t>établissements</t>
  </si>
  <si>
    <t xml:space="preserve">                   Rubriques</t>
  </si>
  <si>
    <t>Période</t>
  </si>
  <si>
    <t>nets</t>
  </si>
  <si>
    <t>-</t>
  </si>
  <si>
    <t>2008 janvier</t>
  </si>
  <si>
    <t>Solde net</t>
  </si>
  <si>
    <t>des transactions</t>
  </si>
  <si>
    <t xml:space="preserve">Divers </t>
  </si>
  <si>
    <t>Total</t>
  </si>
  <si>
    <t xml:space="preserve">2009 janvier </t>
  </si>
  <si>
    <t xml:space="preserve">          septembre</t>
  </si>
  <si>
    <t>SITUATION MONETAIRE</t>
  </si>
  <si>
    <t>2010 janvier</t>
  </si>
  <si>
    <t>interbancaires</t>
  </si>
  <si>
    <t xml:space="preserve">  Dépôts à</t>
  </si>
  <si>
    <t xml:space="preserve"> l' importation</t>
  </si>
  <si>
    <t xml:space="preserve">2011 janvier </t>
  </si>
  <si>
    <t xml:space="preserve">          juillet</t>
  </si>
  <si>
    <t xml:space="preserve">          avril</t>
  </si>
  <si>
    <t xml:space="preserve">          mai</t>
  </si>
  <si>
    <t xml:space="preserve">          juin</t>
  </si>
  <si>
    <t xml:space="preserve">          août</t>
  </si>
  <si>
    <r>
      <t xml:space="preserve">2012 janvier </t>
    </r>
    <r>
      <rPr>
        <vertAlign val="superscript"/>
        <sz val="11"/>
        <rFont val="Helv"/>
      </rPr>
      <t/>
    </r>
  </si>
  <si>
    <t>Masse monétaire M2</t>
  </si>
  <si>
    <t>Autres postes nets</t>
  </si>
  <si>
    <t>Masse monétaire au sens large M3</t>
  </si>
  <si>
    <t>Dépôts en</t>
  </si>
  <si>
    <t>devises des</t>
  </si>
  <si>
    <t>résidents</t>
  </si>
  <si>
    <t xml:space="preserve">2010 décembre 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</si>
  <si>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</si>
  <si>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</si>
  <si>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</si>
  <si>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</si>
  <si>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2008 </t>
  </si>
  <si>
    <t xml:space="preserve">2009 </t>
  </si>
  <si>
    <t>Source : Compilé sur base des données de la BRB,des banques commerciales et des CCP</t>
  </si>
  <si>
    <t>2011 décembre</t>
  </si>
  <si>
    <r>
      <t>2014 Mars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</si>
  <si>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</si>
  <si>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Septembre</t>
    </r>
    <r>
      <rPr>
        <vertAlign val="superscript"/>
        <sz val="12"/>
        <rFont val="Helv"/>
      </rPr>
      <t/>
    </r>
  </si>
  <si>
    <r>
      <t xml:space="preserve">          Octobre</t>
    </r>
    <r>
      <rPr>
        <vertAlign val="superscript"/>
        <sz val="12"/>
        <rFont val="Helv"/>
      </rPr>
      <t/>
    </r>
  </si>
  <si>
    <r>
      <t xml:space="preserve">          Novembre</t>
    </r>
    <r>
      <rPr>
        <vertAlign val="superscript"/>
        <sz val="12"/>
        <rFont val="Helv"/>
      </rPr>
      <t/>
    </r>
  </si>
  <si>
    <r>
      <t xml:space="preserve">          Décembre</t>
    </r>
    <r>
      <rPr>
        <vertAlign val="superscript"/>
        <sz val="12"/>
        <rFont val="Helv"/>
      </rPr>
      <t/>
    </r>
  </si>
  <si>
    <t>2014 Janvier</t>
  </si>
  <si>
    <r>
      <t xml:space="preserve">          Février</t>
    </r>
    <r>
      <rPr>
        <vertAlign val="superscript"/>
        <sz val="12"/>
        <rFont val="Helv"/>
      </rPr>
      <t xml:space="preserve"> </t>
    </r>
  </si>
  <si>
    <t>2015 Janvier</t>
  </si>
  <si>
    <t xml:space="preserve">          Mars</t>
  </si>
  <si>
    <r>
      <t>2015 Mars</t>
    </r>
    <r>
      <rPr>
        <vertAlign val="superscript"/>
        <sz val="12"/>
        <rFont val="Helv"/>
      </rPr>
      <t xml:space="preserve"> </t>
    </r>
  </si>
  <si>
    <t>2013 Septembre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</si>
  <si>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</si>
  <si>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</si>
  <si>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</si>
  <si>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</si>
  <si>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</si>
  <si>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</si>
  <si>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</si>
  <si>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</si>
  <si>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</si>
  <si>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</si>
  <si>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</si>
  <si>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</si>
  <si>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</si>
  <si>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 xml:space="preserve">          octobre</t>
  </si>
  <si>
    <t xml:space="preserve">          novembre</t>
  </si>
  <si>
    <t xml:space="preserve">          décembre</t>
  </si>
  <si>
    <t>2013 Octobre</t>
  </si>
  <si>
    <t>2013 Novembre</t>
  </si>
  <si>
    <t>2013 Décembre</t>
  </si>
  <si>
    <t>2012 Décembre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</si>
  <si>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</si>
  <si>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</si>
  <si>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</si>
  <si>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</si>
  <si>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</si>
  <si>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</si>
  <si>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</si>
  <si>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</si>
  <si>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</si>
  <si>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Mars</t>
  </si>
  <si>
    <t>2013 Mars</t>
  </si>
  <si>
    <t>2014 Avril</t>
  </si>
  <si>
    <r>
      <t xml:space="preserve">          Avril</t>
    </r>
    <r>
      <rPr>
        <vertAlign val="superscript"/>
        <sz val="12"/>
        <rFont val="Helv"/>
      </rPr>
      <t>(p)</t>
    </r>
  </si>
  <si>
    <r>
      <t xml:space="preserve">          Mai</t>
    </r>
    <r>
      <rPr>
        <vertAlign val="superscript"/>
        <sz val="12"/>
        <rFont val="Helv"/>
      </rPr>
      <t>(p)</t>
    </r>
  </si>
  <si>
    <t>2014 Mai</t>
  </si>
  <si>
    <r>
      <t xml:space="preserve">          Juin</t>
    </r>
    <r>
      <rPr>
        <vertAlign val="superscript"/>
        <sz val="12"/>
        <rFont val="Helv"/>
      </rPr>
      <t>(p)</t>
    </r>
  </si>
  <si>
    <r>
      <t>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</si>
  <si>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/>
    </r>
  </si>
  <si>
    <r>
      <t xml:space="preserve">          Juillet</t>
    </r>
    <r>
      <rPr>
        <vertAlign val="superscript"/>
        <sz val="12"/>
        <rFont val="Helv"/>
      </rPr>
      <t>(p)</t>
    </r>
  </si>
  <si>
    <r>
      <t xml:space="preserve">          Août</t>
    </r>
    <r>
      <rPr>
        <vertAlign val="superscript"/>
        <sz val="12"/>
        <rFont val="Helv"/>
      </rPr>
      <t>(p)</t>
    </r>
  </si>
  <si>
    <t>2016 Janvier</t>
  </si>
  <si>
    <t xml:space="preserve">          Février</t>
  </si>
  <si>
    <t>2016 Mars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</si>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</sst>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#,##0.0_);\(#,##0.0\)"/>
    <numFmt numFmtId="166" formatCode="0.0_)"/>
    <numFmt numFmtId="167" formatCode="0.0"/>
    <numFmt numFmtId="168" formatCode="#,##0.0"/>
  </numFmts>
  <fonts count="10" x14ac:knownFonts="1">
    <font>
      <sz val="12"/>
      <name val="Helv"/>
    </font>
    <font>
      <sz val="11"/>
      <name val="Courier New"/>
      <family val="3"/>
    </font>
    <font>
      <vertAlign val="superscript"/>
      <sz val="11"/>
      <name val="Helv"/>
    </font>
    <font>
      <b/>
      <sz val="12"/>
      <name val="Helv"/>
    </font>
    <font>
      <sz val="12"/>
      <name val="Calibri"/>
      <family val="2"/>
      <scheme val="minor"/>
    </font>
    <font>
      <vertAlign val="superscript"/>
      <sz val="12"/>
      <name val="Helv"/>
    </font>
    <font>
      <sz val="10"/>
      <name val="Helv"/>
    </font>
    <font>
      <sz val="12"/>
      <name val="Helv"/>
    </font>
    <font>
      <sz val="12"/>
      <color rgb="FFFF0000"/>
      <name val="Helv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38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2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2" borderId="0" xfId="0" applyFont="1" applyFill="1" applyBorder="1"/>
    <xf numFmtId="165" fontId="0" fillId="0" borderId="5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5" fontId="0" fillId="0" borderId="5" xfId="0" applyFont="1" applyBorder="1"/>
    <xf numFmtId="165" fontId="0" fillId="0" borderId="0" xfId="0" applyNumberFormat="1" applyFont="1" applyAlignment="1" applyProtection="1">
      <alignment horizontal="left"/>
    </xf>
    <xf numFmtId="165" fontId="0" fillId="0" borderId="6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 applyProtection="1">
      <alignment horizontal="fill"/>
    </xf>
    <xf numFmtId="165" fontId="0" fillId="2" borderId="0" xfId="0" applyNumberFormat="1" applyFont="1" applyFill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8" xfId="0" applyNumberFormat="1" applyFont="1" applyBorder="1" applyAlignment="1" applyProtection="1">
      <alignment horizontal="fill"/>
    </xf>
    <xf numFmtId="165" fontId="4" fillId="0" borderId="1" xfId="0" applyFont="1" applyBorder="1"/>
    <xf numFmtId="165" fontId="4" fillId="2" borderId="1" xfId="0" applyFont="1" applyFill="1" applyBorder="1"/>
    <xf numFmtId="165" fontId="4" fillId="2" borderId="2" xfId="0" applyFont="1" applyFill="1" applyBorder="1"/>
    <xf numFmtId="165" fontId="4" fillId="2" borderId="3" xfId="0" applyFont="1" applyFill="1" applyBorder="1" applyAlignment="1">
      <alignment horizontal="center"/>
    </xf>
    <xf numFmtId="165" fontId="4" fillId="0" borderId="2" xfId="0" applyFont="1" applyBorder="1"/>
    <xf numFmtId="165" fontId="4" fillId="0" borderId="2" xfId="0" applyFont="1" applyBorder="1" applyAlignment="1">
      <alignment horizontal="center"/>
    </xf>
    <xf numFmtId="165" fontId="4" fillId="0" borderId="3" xfId="0" applyFont="1" applyBorder="1"/>
    <xf numFmtId="165" fontId="0" fillId="2" borderId="4" xfId="0" applyFont="1" applyFill="1" applyBorder="1"/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Font="1" applyFill="1" applyBorder="1"/>
    <xf numFmtId="165" fontId="0" fillId="0" borderId="5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6" xfId="0" applyFont="1" applyBorder="1"/>
    <xf numFmtId="165" fontId="0" fillId="0" borderId="0" xfId="0" applyNumberFormat="1" applyFont="1" applyBorder="1" applyAlignment="1" applyProtection="1">
      <alignment horizontal="center"/>
    </xf>
    <xf numFmtId="165" fontId="0" fillId="2" borderId="1" xfId="0" applyFont="1" applyFill="1" applyBorder="1"/>
    <xf numFmtId="165" fontId="0" fillId="0" borderId="9" xfId="0" applyNumberFormat="1" applyFont="1" applyBorder="1" applyAlignment="1" applyProtection="1">
      <alignment horizontal="center"/>
    </xf>
    <xf numFmtId="165" fontId="0" fillId="0" borderId="10" xfId="0" applyFont="1" applyBorder="1"/>
    <xf numFmtId="165" fontId="0" fillId="0" borderId="7" xfId="0" applyFont="1" applyBorder="1"/>
    <xf numFmtId="165" fontId="0" fillId="0" borderId="7" xfId="0" applyNumberFormat="1" applyFont="1" applyBorder="1" applyAlignment="1" applyProtection="1">
      <alignment horizont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center"/>
    </xf>
    <xf numFmtId="165" fontId="0" fillId="0" borderId="9" xfId="0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left"/>
    </xf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fill"/>
    </xf>
    <xf numFmtId="165" fontId="0" fillId="0" borderId="9" xfId="0" applyFont="1" applyBorder="1"/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0" borderId="11" xfId="0" applyNumberFormat="1" applyFont="1" applyBorder="1" applyAlignment="1" applyProtection="1">
      <alignment horizontal="fill"/>
    </xf>
    <xf numFmtId="165" fontId="0" fillId="2" borderId="7" xfId="0" applyNumberFormat="1" applyFont="1" applyFill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5" fontId="0" fillId="0" borderId="10" xfId="0" applyFont="1" applyBorder="1" applyAlignment="1"/>
    <xf numFmtId="167" fontId="0" fillId="0" borderId="10" xfId="0" applyNumberFormat="1" applyFont="1" applyBorder="1" applyProtection="1"/>
    <xf numFmtId="166" fontId="0" fillId="0" borderId="10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1" xfId="0" applyNumberFormat="1" applyFont="1" applyBorder="1" applyProtection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5" fontId="0" fillId="2" borderId="11" xfId="0" applyNumberFormat="1" applyFont="1" applyFill="1" applyBorder="1" applyAlignment="1" applyProtection="1">
      <alignment horizontal="fill"/>
    </xf>
    <xf numFmtId="165" fontId="0" fillId="0" borderId="11" xfId="0" applyNumberFormat="1" applyFont="1" applyBorder="1" applyAlignment="1" applyProtection="1">
      <alignment horizontal="right"/>
    </xf>
    <xf numFmtId="166" fontId="0" fillId="0" borderId="0" xfId="0" applyNumberFormat="1" applyFont="1" applyProtection="1"/>
    <xf numFmtId="166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left"/>
    </xf>
    <xf numFmtId="165" fontId="0" fillId="2" borderId="0" xfId="0" applyFont="1" applyFill="1"/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1" xfId="0" applyFont="1" applyBorder="1" applyAlignment="1">
      <alignment horizontal="right"/>
    </xf>
    <xf numFmtId="168" fontId="0" fillId="0" borderId="11" xfId="0" applyNumberFormat="1" applyFont="1" applyBorder="1" applyAlignment="1" applyProtection="1">
      <alignment horizontal="right"/>
    </xf>
    <xf numFmtId="166" fontId="0" fillId="0" borderId="10" xfId="0" applyNumberFormat="1" applyFont="1" applyBorder="1" applyAlignment="1" applyProtection="1">
      <alignment horizontal="left"/>
    </xf>
    <xf numFmtId="166" fontId="0" fillId="0" borderId="10" xfId="0" applyNumberFormat="1" applyBorder="1" applyAlignment="1" applyProtection="1">
      <alignment horizontal="left"/>
    </xf>
    <xf numFmtId="165" fontId="6" fillId="0" borderId="0" xfId="0" applyFont="1"/>
    <xf numFmtId="165" fontId="0" fillId="0" borderId="3" xfId="0" applyFont="1" applyBorder="1"/>
    <xf numFmtId="165" fontId="0" fillId="0" borderId="10" xfId="0" quotePrefix="1" applyNumberFormat="1" applyFill="1" applyBorder="1" applyAlignment="1" applyProtection="1">
      <alignment horizontal="left"/>
    </xf>
    <xf numFmtId="165" fontId="0" fillId="0" borderId="10" xfId="0" quotePrefix="1" applyNumberForma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Border="1" applyAlignment="1" applyProtection="1">
      <alignment horizontal="left"/>
    </xf>
    <xf numFmtId="166" fontId="0" fillId="0" borderId="7" xfId="0" applyNumberFormat="1" applyFont="1" applyBorder="1" applyProtection="1"/>
    <xf numFmtId="166" fontId="0" fillId="2" borderId="7" xfId="0" applyNumberFormat="1" applyFont="1" applyFill="1" applyBorder="1" applyProtection="1"/>
    <xf numFmtId="37" fontId="0" fillId="0" borderId="10" xfId="0" applyNumberFormat="1" applyFont="1" applyBorder="1" applyAlignment="1" applyProtection="1">
      <alignment horizontal="left"/>
    </xf>
    <xf numFmtId="165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 applyProtection="1">
      <alignment horizontal="center"/>
    </xf>
    <xf numFmtId="165" fontId="8" fillId="0" borderId="2" xfId="0" applyNumberFormat="1" applyFont="1" applyBorder="1" applyAlignment="1" applyProtection="1">
      <alignment horizontal="fill"/>
    </xf>
    <xf numFmtId="165" fontId="8" fillId="0" borderId="0" xfId="0" applyFont="1" applyBorder="1"/>
    <xf numFmtId="165" fontId="8" fillId="0" borderId="7" xfId="0" applyNumberFormat="1" applyFont="1" applyBorder="1" applyAlignment="1" applyProtection="1">
      <alignment horizontal="fill"/>
    </xf>
    <xf numFmtId="165" fontId="9" fillId="0" borderId="2" xfId="0" applyFont="1" applyBorder="1"/>
    <xf numFmtId="165" fontId="8" fillId="0" borderId="0" xfId="0" applyFont="1"/>
    <xf numFmtId="165" fontId="8" fillId="0" borderId="7" xfId="0" applyFont="1" applyBorder="1"/>
    <xf numFmtId="165" fontId="8" fillId="0" borderId="0" xfId="0" applyNumberFormat="1" applyFont="1" applyBorder="1" applyAlignment="1" applyProtection="1">
      <alignment horizontal="center"/>
    </xf>
    <xf numFmtId="166" fontId="8" fillId="0" borderId="7" xfId="0" applyNumberFormat="1" applyFont="1" applyBorder="1" applyProtection="1"/>
    <xf numFmtId="166" fontId="8" fillId="0" borderId="0" xfId="0" applyNumberFormat="1" applyFont="1" applyProtection="1"/>
    <xf numFmtId="165" fontId="8" fillId="0" borderId="0" xfId="0" applyNumberFormat="1" applyFont="1" applyBorder="1" applyAlignment="1" applyProtection="1">
      <alignment horizontal="left"/>
    </xf>
    <xf numFmtId="166" fontId="8" fillId="0" borderId="0" xfId="0" applyNumberFormat="1" applyFont="1" applyBorder="1" applyProtection="1"/>
    <xf numFmtId="168" fontId="8" fillId="0" borderId="0" xfId="0" applyNumberFormat="1" applyFont="1" applyBorder="1" applyAlignment="1" applyProtection="1">
      <alignment horizontal="right"/>
    </xf>
    <xf numFmtId="168" fontId="8" fillId="0" borderId="5" xfId="0" applyNumberFormat="1" applyFont="1" applyBorder="1" applyAlignment="1" applyProtection="1">
      <alignment horizontal="right"/>
    </xf>
    <xf numFmtId="165" fontId="8" fillId="0" borderId="8" xfId="0" applyNumberFormat="1" applyFont="1" applyBorder="1" applyAlignment="1" applyProtection="1">
      <alignment horizontal="fill"/>
    </xf>
    <xf numFmtId="168" fontId="7" fillId="0" borderId="10" xfId="1" applyNumberFormat="1" applyFont="1" applyBorder="1" applyAlignment="1" applyProtection="1">
      <alignment horizontal="righ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left"/>
    </xf>
    <xf numFmtId="37" fontId="0" fillId="0" borderId="10" xfId="0" applyNumberFormat="1" applyFont="1" applyBorder="1" applyAlignment="1" applyProtection="1">
      <alignment horizontal="left"/>
    </xf>
    <xf numFmtId="165" fontId="0" fillId="0" borderId="4" xfId="0" applyFont="1" applyBorder="1" applyAlignment="1">
      <alignment horizontal="left"/>
    </xf>
    <xf numFmtId="165" fontId="0" fillId="0" borderId="2" xfId="0" applyFont="1" applyBorder="1" applyAlignment="1">
      <alignment horizontal="left"/>
    </xf>
    <xf numFmtId="165" fontId="0" fillId="0" borderId="3" xfId="0" applyFont="1" applyBorder="1" applyAlignment="1">
      <alignment horizontal="left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2" borderId="4" xfId="0" applyNumberFormat="1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NumberFormat="1" applyFont="1" applyFill="1" applyBorder="1" applyAlignment="1" applyProtection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162050"/>
          <a:ext cx="2333625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2156"/>
  <sheetViews>
    <sheetView showGridLines="0" tabSelected="1" view="pageBreakPreview" topLeftCell="A13" zoomScale="60" zoomScaleNormal="80" workbookViewId="0">
      <pane xSplit="1" ySplit="10" topLeftCell="B23" activePane="bottomRight" state="frozen"/>
      <selection activeCell="A13" sqref="A13"/>
      <selection pane="topRight" activeCell="B13" sqref="B13"/>
      <selection pane="bottomLeft" activeCell="A23" sqref="A23"/>
      <selection pane="bottomRight" activeCell="I150" sqref="I150"/>
    </sheetView>
  </sheetViews>
  <sheetFormatPr baseColWidth="10" defaultColWidth="13.88671875" defaultRowHeight="15.75" x14ac:dyDescent="0.25"/>
  <cols>
    <col min="1" max="1" width="27.5546875" style="5" customWidth="1"/>
    <col min="2" max="2" width="15.21875" style="5" customWidth="1"/>
    <col min="3" max="3" width="15.44140625" style="5" customWidth="1"/>
    <col min="4" max="4" width="15.33203125" style="5" customWidth="1"/>
    <col min="5" max="5" width="14.6640625" style="5" customWidth="1"/>
    <col min="6" max="6" width="14.77734375" style="5" customWidth="1"/>
    <col min="7" max="7" width="12.33203125" style="70" customWidth="1"/>
    <col min="8" max="8" width="16.77734375" style="5" customWidth="1"/>
    <col min="9" max="9" width="15.21875" style="5" customWidth="1"/>
    <col min="10" max="10" width="15.33203125" style="5" customWidth="1"/>
    <col min="11" max="11" width="15.77734375" style="5" customWidth="1"/>
    <col min="12" max="12" width="14" style="5" hidden="1" customWidth="1"/>
    <col min="13" max="13" width="13.5546875" style="98" customWidth="1"/>
    <col min="14" max="14" width="13.88671875" style="5" customWidth="1"/>
    <col min="15" max="15" width="19.44140625" style="5" customWidth="1"/>
    <col min="16" max="16" width="12.33203125" style="5" customWidth="1"/>
    <col min="17" max="17" width="12.77734375" style="5" customWidth="1"/>
    <col min="18" max="18" width="14.77734375" style="5" customWidth="1"/>
    <col min="19" max="19" width="12.77734375" style="5" customWidth="1"/>
    <col min="20" max="16384" width="13.88671875" style="5"/>
  </cols>
  <sheetData>
    <row r="1" spans="1:27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94"/>
      <c r="N1" s="2"/>
      <c r="O1" s="4"/>
    </row>
    <row r="2" spans="1:27" x14ac:dyDescent="0.25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95"/>
      <c r="N2" s="7"/>
      <c r="O2" s="9" t="s">
        <v>0</v>
      </c>
    </row>
    <row r="3" spans="1:27" x14ac:dyDescent="0.25">
      <c r="A3" s="6"/>
      <c r="B3" s="10" t="s">
        <v>1</v>
      </c>
      <c r="C3" s="7"/>
      <c r="D3" s="7"/>
      <c r="E3" s="7"/>
      <c r="F3" s="7"/>
      <c r="G3" s="11" t="s">
        <v>38</v>
      </c>
      <c r="H3" s="7"/>
      <c r="I3" s="7"/>
      <c r="J3" s="7"/>
      <c r="K3" s="7"/>
      <c r="L3" s="7"/>
      <c r="M3" s="95"/>
      <c r="N3" s="7"/>
      <c r="O3" s="12" t="s">
        <v>2</v>
      </c>
    </row>
    <row r="4" spans="1:27" x14ac:dyDescent="0.25">
      <c r="A4" s="6"/>
      <c r="B4" s="13" t="s">
        <v>0</v>
      </c>
      <c r="C4" s="7"/>
      <c r="D4" s="7"/>
      <c r="E4" s="7"/>
      <c r="F4" s="7"/>
      <c r="G4" s="11" t="s">
        <v>3</v>
      </c>
      <c r="H4" s="7"/>
      <c r="I4" s="7"/>
      <c r="J4" s="7"/>
      <c r="K4" s="7"/>
      <c r="L4" s="7"/>
      <c r="M4" s="103" t="s">
        <v>0</v>
      </c>
      <c r="N4" s="13"/>
      <c r="O4" s="14"/>
    </row>
    <row r="5" spans="1:27" x14ac:dyDescent="0.25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  <c r="P5" s="15"/>
      <c r="Q5" s="15"/>
      <c r="R5" s="15"/>
    </row>
    <row r="6" spans="1:27" x14ac:dyDescent="0.2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5"/>
      <c r="Q6" s="15"/>
      <c r="R6" s="15"/>
    </row>
    <row r="7" spans="1:27" x14ac:dyDescent="0.25">
      <c r="A7" s="16"/>
      <c r="B7" s="17"/>
      <c r="C7" s="17"/>
      <c r="D7" s="17"/>
      <c r="E7" s="17"/>
      <c r="F7" s="17"/>
      <c r="G7" s="18"/>
      <c r="H7" s="17"/>
      <c r="I7" s="19"/>
      <c r="J7" s="19"/>
      <c r="K7" s="19"/>
      <c r="L7" s="19"/>
      <c r="M7" s="96"/>
      <c r="N7" s="19"/>
      <c r="O7" s="2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5.75" customHeight="1" x14ac:dyDescent="0.25">
      <c r="A8" s="21"/>
      <c r="B8" s="22"/>
      <c r="C8" s="23"/>
      <c r="D8" s="23"/>
      <c r="E8" s="23"/>
      <c r="F8" s="23"/>
      <c r="G8" s="23"/>
      <c r="H8" s="24"/>
      <c r="I8" s="25"/>
      <c r="J8" s="25"/>
      <c r="K8" s="26"/>
      <c r="L8" s="25"/>
      <c r="M8" s="97"/>
      <c r="N8" s="27"/>
      <c r="O8" s="27"/>
    </row>
    <row r="9" spans="1:27" ht="15.75" customHeight="1" x14ac:dyDescent="0.25">
      <c r="A9" s="6" t="s">
        <v>27</v>
      </c>
      <c r="B9" s="28"/>
      <c r="C9" s="8"/>
      <c r="D9" s="8"/>
      <c r="E9" s="8"/>
      <c r="F9" s="8"/>
      <c r="G9" s="29"/>
      <c r="H9" s="30"/>
      <c r="N9" s="14"/>
      <c r="O9" s="31" t="s">
        <v>8</v>
      </c>
    </row>
    <row r="10" spans="1:27" x14ac:dyDescent="0.25">
      <c r="A10" s="32"/>
      <c r="B10" s="135" t="s">
        <v>52</v>
      </c>
      <c r="C10" s="136"/>
      <c r="D10" s="136"/>
      <c r="E10" s="136"/>
      <c r="F10" s="136"/>
      <c r="G10" s="136"/>
      <c r="H10" s="137"/>
      <c r="I10" s="132" t="s">
        <v>51</v>
      </c>
      <c r="J10" s="133"/>
      <c r="K10" s="133"/>
      <c r="L10" s="133"/>
      <c r="M10" s="133"/>
      <c r="N10" s="134"/>
      <c r="O10" s="31" t="s">
        <v>10</v>
      </c>
    </row>
    <row r="11" spans="1:27" ht="3.75" customHeight="1" x14ac:dyDescent="0.25">
      <c r="A11" s="6"/>
      <c r="B11" s="33"/>
      <c r="C11" s="7"/>
      <c r="D11" s="7"/>
      <c r="E11" s="7"/>
      <c r="F11" s="7"/>
      <c r="G11" s="29"/>
      <c r="H11" s="31"/>
      <c r="I11" s="34"/>
      <c r="J11" s="7"/>
      <c r="K11" s="34"/>
      <c r="L11" s="34"/>
      <c r="M11" s="100"/>
      <c r="N11" s="31"/>
      <c r="O11" s="14"/>
    </row>
    <row r="12" spans="1:27" x14ac:dyDescent="0.25">
      <c r="A12" s="6"/>
      <c r="B12" s="129" t="s">
        <v>50</v>
      </c>
      <c r="C12" s="130"/>
      <c r="D12" s="130"/>
      <c r="E12" s="130"/>
      <c r="F12" s="131"/>
      <c r="G12" s="35" t="s">
        <v>53</v>
      </c>
      <c r="H12" s="36" t="s">
        <v>35</v>
      </c>
      <c r="I12" s="34"/>
      <c r="J12" s="7"/>
      <c r="K12" s="34"/>
      <c r="L12" s="34"/>
      <c r="M12" s="95"/>
      <c r="N12" s="14"/>
      <c r="O12" s="14"/>
      <c r="P12" s="82"/>
    </row>
    <row r="13" spans="1:27" x14ac:dyDescent="0.25">
      <c r="A13" s="32"/>
      <c r="B13" s="16"/>
      <c r="C13" s="19"/>
      <c r="D13" s="19"/>
      <c r="E13" s="19"/>
      <c r="F13" s="20"/>
      <c r="G13" s="28" t="s">
        <v>54</v>
      </c>
      <c r="H13" s="37"/>
      <c r="I13" s="7"/>
      <c r="J13" s="38"/>
      <c r="K13" s="39"/>
      <c r="L13" s="40"/>
      <c r="M13" s="99"/>
      <c r="N13" s="41"/>
      <c r="O13" s="14"/>
    </row>
    <row r="14" spans="1:27" x14ac:dyDescent="0.25">
      <c r="A14" s="32"/>
      <c r="B14" s="32"/>
      <c r="C14" s="34" t="s">
        <v>11</v>
      </c>
      <c r="D14" s="14"/>
      <c r="E14" s="34"/>
      <c r="F14" s="42" t="s">
        <v>12</v>
      </c>
      <c r="G14" s="29" t="s">
        <v>55</v>
      </c>
      <c r="H14" s="43"/>
      <c r="I14" s="36" t="s">
        <v>41</v>
      </c>
      <c r="J14" s="93" t="s">
        <v>4</v>
      </c>
      <c r="K14" s="44" t="s">
        <v>32</v>
      </c>
      <c r="L14" s="36" t="s">
        <v>5</v>
      </c>
      <c r="M14" s="93" t="s">
        <v>34</v>
      </c>
      <c r="N14" s="36" t="s">
        <v>35</v>
      </c>
      <c r="O14" s="14"/>
    </row>
    <row r="15" spans="1:27" x14ac:dyDescent="0.25">
      <c r="A15" s="6"/>
      <c r="B15" s="32"/>
      <c r="C15" s="7"/>
      <c r="D15" s="14"/>
      <c r="E15" s="34"/>
      <c r="F15" s="37"/>
      <c r="G15" s="29"/>
      <c r="H15" s="45"/>
      <c r="I15" s="46" t="s">
        <v>42</v>
      </c>
      <c r="J15" s="93" t="s">
        <v>6</v>
      </c>
      <c r="K15" s="47" t="s">
        <v>33</v>
      </c>
      <c r="L15" s="46" t="s">
        <v>7</v>
      </c>
      <c r="M15" s="93" t="s">
        <v>29</v>
      </c>
      <c r="N15" s="46"/>
      <c r="O15" s="14"/>
    </row>
    <row r="16" spans="1:27" x14ac:dyDescent="0.25">
      <c r="A16" s="32"/>
      <c r="B16" s="16"/>
      <c r="C16" s="19"/>
      <c r="D16" s="20"/>
      <c r="E16" s="19"/>
      <c r="F16" s="48"/>
      <c r="G16" s="29"/>
      <c r="H16" s="43"/>
      <c r="I16" s="46"/>
      <c r="J16" s="7"/>
      <c r="K16" s="47" t="s">
        <v>40</v>
      </c>
      <c r="L16" s="46" t="s">
        <v>9</v>
      </c>
      <c r="M16" s="100"/>
      <c r="N16" s="46"/>
      <c r="O16" s="14"/>
    </row>
    <row r="17" spans="1:21" x14ac:dyDescent="0.25">
      <c r="A17" s="37"/>
      <c r="B17" s="49"/>
      <c r="C17" s="37"/>
      <c r="D17" s="37"/>
      <c r="E17" s="50"/>
      <c r="F17" s="37"/>
      <c r="G17" s="8"/>
      <c r="H17" s="6"/>
      <c r="I17" s="37"/>
      <c r="J17" s="7"/>
      <c r="K17" s="37"/>
      <c r="L17" s="46" t="s">
        <v>13</v>
      </c>
      <c r="M17" s="95"/>
      <c r="N17" s="37"/>
      <c r="O17" s="14"/>
    </row>
    <row r="18" spans="1:21" x14ac:dyDescent="0.25">
      <c r="A18" s="37"/>
      <c r="B18" s="46" t="s">
        <v>14</v>
      </c>
      <c r="C18" s="46" t="s">
        <v>15</v>
      </c>
      <c r="D18" s="46" t="s">
        <v>19</v>
      </c>
      <c r="E18" s="34" t="s">
        <v>16</v>
      </c>
      <c r="F18" s="37"/>
      <c r="G18" s="8"/>
      <c r="H18" s="6"/>
      <c r="I18" s="37"/>
      <c r="J18" s="7"/>
      <c r="K18" s="37"/>
      <c r="L18" s="47" t="s">
        <v>26</v>
      </c>
      <c r="M18" s="95"/>
      <c r="N18" s="37"/>
      <c r="O18" s="14"/>
    </row>
    <row r="19" spans="1:21" x14ac:dyDescent="0.25">
      <c r="A19" s="37"/>
      <c r="B19" s="46" t="s">
        <v>17</v>
      </c>
      <c r="C19" s="46" t="s">
        <v>18</v>
      </c>
      <c r="D19" s="37"/>
      <c r="E19" s="34" t="s">
        <v>20</v>
      </c>
      <c r="F19" s="37"/>
      <c r="G19" s="8"/>
      <c r="H19" s="6"/>
      <c r="I19" s="37"/>
      <c r="J19" s="7"/>
      <c r="K19" s="37"/>
      <c r="L19" s="47" t="s">
        <v>25</v>
      </c>
      <c r="M19" s="95"/>
      <c r="N19" s="37"/>
      <c r="O19" s="14"/>
    </row>
    <row r="20" spans="1:21" x14ac:dyDescent="0.25">
      <c r="A20" s="37"/>
      <c r="B20" s="46" t="s">
        <v>21</v>
      </c>
      <c r="C20" s="46" t="s">
        <v>22</v>
      </c>
      <c r="D20" s="37"/>
      <c r="E20" s="34" t="s">
        <v>23</v>
      </c>
      <c r="F20" s="37"/>
      <c r="G20" s="8"/>
      <c r="H20" s="6"/>
      <c r="I20" s="37"/>
      <c r="J20" s="7"/>
      <c r="K20" s="37"/>
      <c r="L20" s="37"/>
      <c r="M20" s="95"/>
      <c r="N20" s="37"/>
      <c r="O20" s="14"/>
    </row>
    <row r="21" spans="1:21" x14ac:dyDescent="0.25">
      <c r="A21" s="37" t="s">
        <v>28</v>
      </c>
      <c r="B21" s="46" t="s">
        <v>24</v>
      </c>
      <c r="C21" s="51"/>
      <c r="D21" s="37"/>
      <c r="E21" s="52"/>
      <c r="F21" s="37"/>
      <c r="G21" s="8"/>
      <c r="H21" s="6"/>
      <c r="I21" s="37"/>
      <c r="J21" s="7"/>
      <c r="K21" s="37"/>
      <c r="L21" s="37"/>
      <c r="M21" s="95"/>
      <c r="N21" s="37"/>
      <c r="O21" s="14"/>
    </row>
    <row r="22" spans="1:21" ht="0.75" customHeight="1" x14ac:dyDescent="0.25">
      <c r="A22" s="48"/>
      <c r="B22" s="53"/>
      <c r="C22" s="53"/>
      <c r="D22" s="53"/>
      <c r="E22" s="19"/>
      <c r="F22" s="53"/>
      <c r="G22" s="54"/>
      <c r="H22" s="16"/>
      <c r="I22" s="53"/>
      <c r="J22" s="19"/>
      <c r="K22" s="53"/>
      <c r="L22" s="53"/>
      <c r="M22" s="96"/>
      <c r="N22" s="53"/>
      <c r="O22" s="55"/>
      <c r="P22" s="15"/>
      <c r="Q22" s="15"/>
      <c r="R22" s="15"/>
      <c r="S22" s="15"/>
      <c r="T22" s="15"/>
      <c r="U22" s="15"/>
    </row>
    <row r="23" spans="1:21" x14ac:dyDescent="0.25">
      <c r="A23" s="49"/>
      <c r="B23" s="83"/>
      <c r="C23" s="37"/>
      <c r="D23" s="56"/>
      <c r="E23" s="7"/>
      <c r="F23" s="47"/>
      <c r="G23" s="8"/>
      <c r="H23" s="6"/>
      <c r="I23" s="37"/>
      <c r="J23" s="7"/>
      <c r="K23" s="57"/>
      <c r="L23" s="58"/>
      <c r="M23" s="104"/>
      <c r="N23" s="60"/>
      <c r="O23" s="49"/>
    </row>
    <row r="24" spans="1:21" hidden="1" x14ac:dyDescent="0.25">
      <c r="A24" s="84" t="s">
        <v>61</v>
      </c>
      <c r="B24" s="76">
        <v>112623.7</v>
      </c>
      <c r="C24" s="71">
        <v>207061.90000000005</v>
      </c>
      <c r="D24" s="62">
        <f t="shared" ref="D24:D29" si="0">SUM(B24:C24)</f>
        <v>319685.60000000003</v>
      </c>
      <c r="E24" s="72">
        <v>99838.999999999985</v>
      </c>
      <c r="F24" s="62">
        <f t="shared" ref="F24:F31" si="1">D24+E24</f>
        <v>419524.60000000003</v>
      </c>
      <c r="G24" s="75">
        <v>63073.699999999953</v>
      </c>
      <c r="H24" s="72">
        <f t="shared" ref="H24:H31" si="2">F24+G24</f>
        <v>482598.3</v>
      </c>
      <c r="I24" s="71">
        <v>5225.7</v>
      </c>
      <c r="J24" s="72">
        <v>142416.4</v>
      </c>
      <c r="K24" s="61">
        <v>-1373.0999999999985</v>
      </c>
      <c r="L24" s="62" t="s">
        <v>30</v>
      </c>
      <c r="M24" s="105">
        <v>11118.499999999993</v>
      </c>
      <c r="N24" s="64">
        <f t="shared" ref="N24:N29" si="3">SUM(I24:M24)</f>
        <v>157387.5</v>
      </c>
      <c r="O24" s="62">
        <f t="shared" ref="O24:O31" si="4">H24+N24</f>
        <v>639985.80000000005</v>
      </c>
    </row>
    <row r="25" spans="1:21" hidden="1" x14ac:dyDescent="0.25">
      <c r="A25" s="85" t="s">
        <v>62</v>
      </c>
      <c r="B25" s="76">
        <v>120915.70000000001</v>
      </c>
      <c r="C25" s="71">
        <v>246210.90000000002</v>
      </c>
      <c r="D25" s="62">
        <f t="shared" si="0"/>
        <v>367126.60000000003</v>
      </c>
      <c r="E25" s="72">
        <v>116937.90000000001</v>
      </c>
      <c r="F25" s="62">
        <f t="shared" si="1"/>
        <v>484064.50000000006</v>
      </c>
      <c r="G25" s="75">
        <v>81245.400000000009</v>
      </c>
      <c r="H25" s="72">
        <f t="shared" si="2"/>
        <v>565309.9</v>
      </c>
      <c r="I25" s="71">
        <v>3627.5</v>
      </c>
      <c r="J25" s="72">
        <v>167498.00000000003</v>
      </c>
      <c r="K25" s="61">
        <v>1713.6999999999935</v>
      </c>
      <c r="L25" s="62" t="s">
        <v>30</v>
      </c>
      <c r="M25" s="105">
        <v>34702.600000000006</v>
      </c>
      <c r="N25" s="64">
        <f t="shared" si="3"/>
        <v>207541.80000000002</v>
      </c>
      <c r="O25" s="62">
        <f t="shared" si="4"/>
        <v>772851.70000000007</v>
      </c>
    </row>
    <row r="26" spans="1:21" hidden="1" x14ac:dyDescent="0.25">
      <c r="A26" s="91">
        <v>2010</v>
      </c>
      <c r="B26" s="76">
        <v>139103.40000000002</v>
      </c>
      <c r="C26" s="71">
        <v>313759</v>
      </c>
      <c r="D26" s="62">
        <f t="shared" si="0"/>
        <v>452862.4</v>
      </c>
      <c r="E26" s="72">
        <v>144147.40000000002</v>
      </c>
      <c r="F26" s="62">
        <f t="shared" si="1"/>
        <v>597009.80000000005</v>
      </c>
      <c r="G26" s="75">
        <v>89620</v>
      </c>
      <c r="H26" s="72">
        <f t="shared" si="2"/>
        <v>686629.8</v>
      </c>
      <c r="I26" s="71">
        <v>10515.6</v>
      </c>
      <c r="J26" s="72">
        <v>158677.79999999999</v>
      </c>
      <c r="K26" s="61">
        <v>970.69999999999709</v>
      </c>
      <c r="L26" s="62" t="s">
        <v>30</v>
      </c>
      <c r="M26" s="63">
        <v>38428.9</v>
      </c>
      <c r="N26" s="64">
        <f t="shared" si="3"/>
        <v>208592.99999999997</v>
      </c>
      <c r="O26" s="62">
        <f t="shared" si="4"/>
        <v>895222.8</v>
      </c>
      <c r="Q26" s="7"/>
      <c r="R26" s="7"/>
      <c r="S26" s="7"/>
    </row>
    <row r="27" spans="1:21" x14ac:dyDescent="0.25">
      <c r="A27" s="91">
        <v>2011</v>
      </c>
      <c r="B27" s="76">
        <v>153214.29999999999</v>
      </c>
      <c r="C27" s="71">
        <v>304364.6999999999</v>
      </c>
      <c r="D27" s="62">
        <f t="shared" si="0"/>
        <v>457578.99999999988</v>
      </c>
      <c r="E27" s="72">
        <v>178820.99999999997</v>
      </c>
      <c r="F27" s="62">
        <f t="shared" si="1"/>
        <v>636399.99999999988</v>
      </c>
      <c r="G27" s="75">
        <v>89132.400000000023</v>
      </c>
      <c r="H27" s="72">
        <f t="shared" si="2"/>
        <v>725532.39999999991</v>
      </c>
      <c r="I27" s="71">
        <v>12302.2</v>
      </c>
      <c r="J27" s="72">
        <v>197616.4</v>
      </c>
      <c r="K27" s="61">
        <v>8633.200000000008</v>
      </c>
      <c r="L27" s="62" t="s">
        <v>30</v>
      </c>
      <c r="M27" s="63">
        <v>60160.6</v>
      </c>
      <c r="N27" s="64">
        <f t="shared" si="3"/>
        <v>278712.40000000002</v>
      </c>
      <c r="O27" s="62">
        <f t="shared" si="4"/>
        <v>1004244.7999999999</v>
      </c>
      <c r="Q27" s="7"/>
      <c r="R27" s="7"/>
      <c r="S27" s="7"/>
    </row>
    <row r="28" spans="1:21" x14ac:dyDescent="0.25">
      <c r="A28" s="91">
        <v>2012</v>
      </c>
      <c r="B28" s="76">
        <v>173871.59999999998</v>
      </c>
      <c r="C28" s="71">
        <v>339675.3000000001</v>
      </c>
      <c r="D28" s="62">
        <f t="shared" si="0"/>
        <v>513546.90000000008</v>
      </c>
      <c r="E28" s="72">
        <v>194506.10000000003</v>
      </c>
      <c r="F28" s="62">
        <f t="shared" si="1"/>
        <v>708053.00000000012</v>
      </c>
      <c r="G28" s="75">
        <v>148038.19999999998</v>
      </c>
      <c r="H28" s="72">
        <f t="shared" si="2"/>
        <v>856091.20000000007</v>
      </c>
      <c r="I28" s="71">
        <v>15658.2</v>
      </c>
      <c r="J28" s="72">
        <v>240548.6</v>
      </c>
      <c r="K28" s="61">
        <v>-2145.2999999999884</v>
      </c>
      <c r="L28" s="62" t="s">
        <v>30</v>
      </c>
      <c r="M28" s="63">
        <v>6571.1</v>
      </c>
      <c r="N28" s="64">
        <f t="shared" si="3"/>
        <v>260632.60000000003</v>
      </c>
      <c r="O28" s="62">
        <f t="shared" si="4"/>
        <v>1116723.8</v>
      </c>
      <c r="Q28" s="7"/>
      <c r="R28" s="7"/>
      <c r="S28" s="7"/>
    </row>
    <row r="29" spans="1:21" x14ac:dyDescent="0.25">
      <c r="A29" s="91">
        <v>2013</v>
      </c>
      <c r="B29" s="76">
        <v>187487.1</v>
      </c>
      <c r="C29" s="71">
        <v>388496.8</v>
      </c>
      <c r="D29" s="62">
        <f t="shared" si="0"/>
        <v>575983.9</v>
      </c>
      <c r="E29" s="72">
        <v>225744.4</v>
      </c>
      <c r="F29" s="62">
        <f t="shared" si="1"/>
        <v>801728.3</v>
      </c>
      <c r="G29" s="75">
        <v>137799.59999999998</v>
      </c>
      <c r="H29" s="72">
        <f t="shared" si="2"/>
        <v>939527.9</v>
      </c>
      <c r="I29" s="71">
        <v>7533</v>
      </c>
      <c r="J29" s="72">
        <v>250392.5</v>
      </c>
      <c r="K29" s="108">
        <v>-320.89999999999998</v>
      </c>
      <c r="L29" s="62"/>
      <c r="M29" s="63">
        <v>4925.8999999999996</v>
      </c>
      <c r="N29" s="64">
        <f t="shared" si="3"/>
        <v>262530.5</v>
      </c>
      <c r="O29" s="62">
        <f t="shared" si="4"/>
        <v>1202058.3999999999</v>
      </c>
      <c r="Q29" s="7"/>
      <c r="R29" s="7"/>
      <c r="S29" s="7"/>
    </row>
    <row r="30" spans="1:21" x14ac:dyDescent="0.25">
      <c r="A30" s="91">
        <v>2014</v>
      </c>
      <c r="B30" s="76">
        <v>199816.1</v>
      </c>
      <c r="C30" s="71">
        <v>437836.1</v>
      </c>
      <c r="D30" s="62">
        <f t="shared" ref="D30" si="5">SUM(B30:C30)</f>
        <v>637652.19999999995</v>
      </c>
      <c r="E30" s="71">
        <v>242554.4</v>
      </c>
      <c r="F30" s="62">
        <f t="shared" si="1"/>
        <v>880206.6</v>
      </c>
      <c r="G30" s="75">
        <v>165130.1</v>
      </c>
      <c r="H30" s="72">
        <f t="shared" si="2"/>
        <v>1045336.7</v>
      </c>
      <c r="I30" s="71">
        <v>9222.6</v>
      </c>
      <c r="J30" s="71">
        <v>308918.2</v>
      </c>
      <c r="K30" s="61">
        <v>-1078.8</v>
      </c>
      <c r="L30" s="77"/>
      <c r="M30" s="77">
        <v>-45999.6</v>
      </c>
      <c r="N30" s="64">
        <f t="shared" ref="N30" si="6">SUM(I30:M30)</f>
        <v>271062.40000000002</v>
      </c>
      <c r="O30" s="62">
        <f t="shared" si="4"/>
        <v>1316399.1000000001</v>
      </c>
      <c r="Q30" s="7"/>
      <c r="R30" s="7"/>
      <c r="S30" s="7"/>
    </row>
    <row r="31" spans="1:21" x14ac:dyDescent="0.25">
      <c r="A31" s="91">
        <v>2015</v>
      </c>
      <c r="B31" s="76">
        <v>207306.7</v>
      </c>
      <c r="C31" s="71">
        <v>436138.7</v>
      </c>
      <c r="D31" s="62">
        <f t="shared" ref="D31" si="7">SUM(B31:C31)</f>
        <v>643445.4</v>
      </c>
      <c r="E31" s="71">
        <v>280590.90000000002</v>
      </c>
      <c r="F31" s="62">
        <f t="shared" si="1"/>
        <v>924036.3</v>
      </c>
      <c r="G31" s="75">
        <v>137519.29999999999</v>
      </c>
      <c r="H31" s="72">
        <f t="shared" si="2"/>
        <v>1061555.6000000001</v>
      </c>
      <c r="I31" s="71">
        <v>5645.1</v>
      </c>
      <c r="J31" s="71">
        <v>320653.3</v>
      </c>
      <c r="K31" s="61">
        <v>-7683.4</v>
      </c>
      <c r="L31" s="77"/>
      <c r="M31" s="77">
        <v>-49025.599999999999</v>
      </c>
      <c r="N31" s="64">
        <f t="shared" ref="N31" si="8">SUM(I31:M31)</f>
        <v>269589.39999999997</v>
      </c>
      <c r="O31" s="62">
        <f t="shared" si="4"/>
        <v>1331145</v>
      </c>
      <c r="Q31" s="7"/>
      <c r="R31" s="7"/>
      <c r="S31" s="7"/>
    </row>
    <row r="32" spans="1:21" s="110" customFormat="1" x14ac:dyDescent="0.25">
      <c r="A32" s="122"/>
      <c r="B32" s="119"/>
      <c r="C32" s="116"/>
      <c r="D32" s="113"/>
      <c r="E32" s="117"/>
      <c r="F32" s="113"/>
      <c r="G32" s="118"/>
      <c r="H32" s="117"/>
      <c r="I32" s="116"/>
      <c r="J32" s="117"/>
      <c r="K32" s="112"/>
      <c r="L32" s="120"/>
      <c r="M32" s="114"/>
      <c r="N32" s="115"/>
      <c r="O32" s="113"/>
      <c r="Q32" s="111"/>
      <c r="R32" s="111"/>
      <c r="S32" s="111"/>
    </row>
    <row r="33" spans="1:19" ht="16.5" customHeight="1" x14ac:dyDescent="0.25">
      <c r="A33" s="86"/>
      <c r="B33" s="76"/>
      <c r="C33" s="71"/>
      <c r="D33" s="62"/>
      <c r="E33" s="72"/>
      <c r="F33" s="62"/>
      <c r="G33" s="75"/>
      <c r="H33" s="72"/>
      <c r="I33" s="71"/>
      <c r="J33" s="72"/>
      <c r="K33" s="61"/>
      <c r="L33" s="62"/>
      <c r="M33" s="105"/>
      <c r="N33" s="64"/>
      <c r="O33" s="62"/>
      <c r="P33" s="7"/>
      <c r="Q33" s="7"/>
      <c r="R33" s="7"/>
      <c r="S33" s="7"/>
    </row>
    <row r="34" spans="1:19" ht="12" hidden="1" customHeight="1" x14ac:dyDescent="0.25">
      <c r="A34" s="42"/>
      <c r="B34" s="76"/>
      <c r="C34" s="71"/>
      <c r="D34" s="62"/>
      <c r="E34" s="72"/>
      <c r="F34" s="62"/>
      <c r="G34" s="73"/>
      <c r="H34" s="74"/>
      <c r="I34" s="71"/>
      <c r="J34" s="72"/>
      <c r="K34" s="61"/>
      <c r="L34" s="62"/>
      <c r="M34" s="105"/>
      <c r="N34" s="64"/>
      <c r="O34" s="62"/>
    </row>
    <row r="35" spans="1:19" hidden="1" x14ac:dyDescent="0.25">
      <c r="A35" s="87" t="s">
        <v>56</v>
      </c>
      <c r="B35" s="76">
        <v>139103.40000000002</v>
      </c>
      <c r="C35" s="71">
        <v>313759</v>
      </c>
      <c r="D35" s="62">
        <v>452862.4</v>
      </c>
      <c r="E35" s="72">
        <v>144359.80000000002</v>
      </c>
      <c r="F35" s="62">
        <v>597222.20000000007</v>
      </c>
      <c r="G35" s="73">
        <v>89620</v>
      </c>
      <c r="H35" s="74">
        <v>686842.20000000007</v>
      </c>
      <c r="I35" s="71">
        <v>10515.6</v>
      </c>
      <c r="J35" s="72">
        <v>199424.5</v>
      </c>
      <c r="K35" s="61">
        <v>758.29999999999563</v>
      </c>
      <c r="L35" s="62" t="s">
        <v>30</v>
      </c>
      <c r="M35" s="105">
        <v>-2317.8000000000029</v>
      </c>
      <c r="N35" s="64">
        <v>208380.59999999998</v>
      </c>
      <c r="O35" s="62">
        <v>895222.8</v>
      </c>
      <c r="Q35" s="7"/>
      <c r="R35" s="7"/>
      <c r="S35" s="7"/>
    </row>
    <row r="36" spans="1:19" hidden="1" x14ac:dyDescent="0.25">
      <c r="A36" s="42"/>
      <c r="B36" s="76"/>
      <c r="C36" s="71"/>
      <c r="D36" s="62"/>
      <c r="E36" s="72"/>
      <c r="F36" s="62"/>
      <c r="G36" s="73"/>
      <c r="H36" s="74"/>
      <c r="I36" s="71"/>
      <c r="J36" s="72"/>
      <c r="K36" s="61"/>
      <c r="L36" s="62"/>
      <c r="M36" s="105"/>
      <c r="N36" s="64"/>
      <c r="O36" s="62"/>
    </row>
    <row r="37" spans="1:19" hidden="1" x14ac:dyDescent="0.25">
      <c r="A37" s="88" t="s">
        <v>64</v>
      </c>
      <c r="B37" s="76">
        <v>153214.29999999999</v>
      </c>
      <c r="C37" s="71">
        <v>304364.6999999999</v>
      </c>
      <c r="D37" s="62">
        <f t="shared" ref="D37" si="9">SUM(B37:C37)</f>
        <v>457578.99999999988</v>
      </c>
      <c r="E37" s="72">
        <v>178820.99999999997</v>
      </c>
      <c r="F37" s="62">
        <f t="shared" ref="F37" si="10">D37+E37</f>
        <v>636399.99999999988</v>
      </c>
      <c r="G37" s="75">
        <v>89132.400000000023</v>
      </c>
      <c r="H37" s="72">
        <f t="shared" ref="H37" si="11">F37+G37</f>
        <v>725532.39999999991</v>
      </c>
      <c r="I37" s="71">
        <v>12302.2</v>
      </c>
      <c r="J37" s="72">
        <v>240159.5</v>
      </c>
      <c r="K37" s="61">
        <v>8633.200000000008</v>
      </c>
      <c r="L37" s="62" t="s">
        <v>30</v>
      </c>
      <c r="M37" s="105">
        <v>17617.500000000007</v>
      </c>
      <c r="N37" s="64">
        <f t="shared" ref="N37" si="12">SUM(I37:M37)</f>
        <v>278712.40000000002</v>
      </c>
      <c r="O37" s="62">
        <f t="shared" ref="O37" si="13">H37+N37</f>
        <v>1004244.7999999999</v>
      </c>
      <c r="Q37" s="7"/>
      <c r="R37" s="7"/>
      <c r="S37" s="7"/>
    </row>
    <row r="38" spans="1:19" hidden="1" x14ac:dyDescent="0.25">
      <c r="A38" s="88" t="s">
        <v>96</v>
      </c>
      <c r="B38" s="76">
        <v>173871.59999999998</v>
      </c>
      <c r="C38" s="71">
        <v>339675.3000000001</v>
      </c>
      <c r="D38" s="62">
        <f t="shared" ref="D38" si="14">SUM(B38:C38)</f>
        <v>513546.90000000008</v>
      </c>
      <c r="E38" s="72">
        <v>194506.10000000003</v>
      </c>
      <c r="F38" s="62">
        <f t="shared" ref="F38" si="15">D38+E38</f>
        <v>708053.00000000012</v>
      </c>
      <c r="G38" s="75">
        <v>148038.19999999998</v>
      </c>
      <c r="H38" s="72">
        <f t="shared" ref="H38" si="16">F38+G38</f>
        <v>856091.20000000007</v>
      </c>
      <c r="I38" s="71">
        <v>15658.2</v>
      </c>
      <c r="J38" s="72">
        <v>240548.6</v>
      </c>
      <c r="K38" s="61">
        <v>-2145.2999999999884</v>
      </c>
      <c r="L38" s="62" t="s">
        <v>30</v>
      </c>
      <c r="M38" s="63">
        <v>6571.1</v>
      </c>
      <c r="N38" s="64">
        <f t="shared" ref="N38" si="17">SUM(I38:M38)</f>
        <v>260632.60000000003</v>
      </c>
      <c r="O38" s="62">
        <f t="shared" ref="O38" si="18">H38+N38</f>
        <v>1116723.8</v>
      </c>
      <c r="Q38" s="7"/>
      <c r="R38" s="7"/>
      <c r="S38" s="7"/>
    </row>
    <row r="39" spans="1:19" ht="16.5" hidden="1" customHeight="1" x14ac:dyDescent="0.25">
      <c r="A39" s="121" t="s">
        <v>107</v>
      </c>
      <c r="B39" s="119">
        <v>166888</v>
      </c>
      <c r="C39" s="116">
        <v>352474.70000000007</v>
      </c>
      <c r="D39" s="113">
        <v>519362.70000000007</v>
      </c>
      <c r="E39" s="117">
        <v>200501.49999999997</v>
      </c>
      <c r="F39" s="113">
        <v>719864.20000000007</v>
      </c>
      <c r="G39" s="118">
        <v>142410.10000000003</v>
      </c>
      <c r="H39" s="117">
        <v>862274.3</v>
      </c>
      <c r="I39" s="116">
        <v>8762.2000000000007</v>
      </c>
      <c r="J39" s="117">
        <v>246685.2</v>
      </c>
      <c r="K39" s="112">
        <v>-694.40000000000146</v>
      </c>
      <c r="L39" s="113" t="s">
        <v>30</v>
      </c>
      <c r="M39" s="114">
        <v>1786.7</v>
      </c>
      <c r="N39" s="115">
        <v>256539.70000000004</v>
      </c>
      <c r="O39" s="113">
        <v>1118814</v>
      </c>
      <c r="P39" s="109"/>
      <c r="Q39" s="111"/>
      <c r="R39" s="111"/>
      <c r="S39" s="111"/>
    </row>
    <row r="40" spans="1:19" ht="18" x14ac:dyDescent="0.25">
      <c r="A40" s="81" t="s">
        <v>114</v>
      </c>
      <c r="B40" s="76">
        <v>180426.19999999998</v>
      </c>
      <c r="C40" s="71">
        <v>360068</v>
      </c>
      <c r="D40" s="62">
        <f t="shared" ref="D40:D42" si="19">SUM(B40:C40)</f>
        <v>540494.19999999995</v>
      </c>
      <c r="E40" s="72">
        <v>209123</v>
      </c>
      <c r="F40" s="62">
        <f t="shared" ref="F40:F42" si="20">D40+E40</f>
        <v>749617.2</v>
      </c>
      <c r="G40" s="75">
        <v>136645.09999999995</v>
      </c>
      <c r="H40" s="72">
        <f t="shared" ref="H40:H42" si="21">F40+G40</f>
        <v>886262.29999999993</v>
      </c>
      <c r="I40" s="71">
        <v>3846.6</v>
      </c>
      <c r="J40" s="72">
        <v>243657</v>
      </c>
      <c r="K40" s="61">
        <v>-4937.2999999999884</v>
      </c>
      <c r="L40" s="62" t="s">
        <v>30</v>
      </c>
      <c r="M40" s="63">
        <v>-1817.1</v>
      </c>
      <c r="N40" s="64">
        <f t="shared" ref="N40:N42" si="22">SUM(I40:M40)</f>
        <v>240749.2</v>
      </c>
      <c r="O40" s="62">
        <f t="shared" ref="O40:O42" si="23">H40+N40</f>
        <v>1127011.5</v>
      </c>
      <c r="Q40" s="7"/>
      <c r="R40" s="7"/>
      <c r="S40" s="7"/>
    </row>
    <row r="41" spans="1:19" ht="18" x14ac:dyDescent="0.25">
      <c r="A41" s="81" t="s">
        <v>67</v>
      </c>
      <c r="B41" s="76">
        <v>175392.6</v>
      </c>
      <c r="C41" s="71">
        <v>375125.9</v>
      </c>
      <c r="D41" s="62">
        <f t="shared" si="19"/>
        <v>550518.5</v>
      </c>
      <c r="E41" s="72">
        <v>216836.69999999998</v>
      </c>
      <c r="F41" s="62">
        <f t="shared" si="20"/>
        <v>767355.2</v>
      </c>
      <c r="G41" s="75">
        <v>135168.10000000006</v>
      </c>
      <c r="H41" s="72">
        <f t="shared" si="21"/>
        <v>902523.3</v>
      </c>
      <c r="I41" s="71">
        <v>3616.6</v>
      </c>
      <c r="J41" s="72">
        <v>244358.5</v>
      </c>
      <c r="K41" s="61">
        <v>1748.9</v>
      </c>
      <c r="L41" s="62" t="s">
        <v>30</v>
      </c>
      <c r="M41" s="63">
        <v>21917</v>
      </c>
      <c r="N41" s="64">
        <f t="shared" si="22"/>
        <v>271641</v>
      </c>
      <c r="O41" s="62">
        <f t="shared" si="23"/>
        <v>1174164.3</v>
      </c>
      <c r="Q41" s="7"/>
      <c r="R41" s="7"/>
      <c r="S41" s="7"/>
    </row>
    <row r="42" spans="1:19" ht="18" x14ac:dyDescent="0.25">
      <c r="A42" s="81" t="s">
        <v>70</v>
      </c>
      <c r="B42" s="76">
        <v>187487.1</v>
      </c>
      <c r="C42" s="71">
        <v>388496.8</v>
      </c>
      <c r="D42" s="62">
        <f t="shared" si="19"/>
        <v>575983.9</v>
      </c>
      <c r="E42" s="72">
        <v>225744.4</v>
      </c>
      <c r="F42" s="62">
        <f t="shared" si="20"/>
        <v>801728.3</v>
      </c>
      <c r="G42" s="75">
        <v>137799.59999999998</v>
      </c>
      <c r="H42" s="72">
        <f t="shared" si="21"/>
        <v>939527.9</v>
      </c>
      <c r="I42" s="71">
        <v>7533</v>
      </c>
      <c r="J42" s="72">
        <v>250392.5</v>
      </c>
      <c r="K42" s="61">
        <v>-320.89999999999998</v>
      </c>
      <c r="L42" s="62"/>
      <c r="M42" s="63">
        <v>4925.8999999999996</v>
      </c>
      <c r="N42" s="64">
        <f t="shared" si="22"/>
        <v>262530.5</v>
      </c>
      <c r="O42" s="62">
        <f t="shared" si="23"/>
        <v>1202058.3999999999</v>
      </c>
      <c r="Q42" s="7"/>
      <c r="R42" s="7"/>
      <c r="S42" s="7"/>
    </row>
    <row r="43" spans="1:19" x14ac:dyDescent="0.25">
      <c r="A43" s="80"/>
      <c r="B43" s="76"/>
      <c r="C43" s="71"/>
      <c r="D43" s="62"/>
      <c r="E43" s="72"/>
      <c r="F43" s="62"/>
      <c r="G43" s="75"/>
      <c r="H43" s="72"/>
      <c r="I43" s="71"/>
      <c r="J43" s="72"/>
      <c r="K43" s="61"/>
      <c r="L43" s="62"/>
      <c r="M43" s="105"/>
      <c r="N43" s="64"/>
      <c r="O43" s="62"/>
      <c r="Q43" s="7"/>
      <c r="R43" s="7"/>
      <c r="S43" s="7"/>
    </row>
    <row r="44" spans="1:19" ht="18" x14ac:dyDescent="0.25">
      <c r="A44" s="81" t="s">
        <v>65</v>
      </c>
      <c r="B44" s="76">
        <v>173152.2</v>
      </c>
      <c r="C44" s="71">
        <v>362275.9</v>
      </c>
      <c r="D44" s="62">
        <f t="shared" ref="D44:D46" si="24">SUM(B44:C44)</f>
        <v>535428.10000000009</v>
      </c>
      <c r="E44" s="71">
        <v>245534.8</v>
      </c>
      <c r="F44" s="62">
        <f t="shared" ref="F44:F47" si="25">D44+E44</f>
        <v>780962.90000000014</v>
      </c>
      <c r="G44" s="75">
        <v>150616.79999999999</v>
      </c>
      <c r="H44" s="72">
        <f t="shared" ref="H44:H47" si="26">F44+G44</f>
        <v>931579.70000000019</v>
      </c>
      <c r="I44" s="71">
        <v>6602.2</v>
      </c>
      <c r="J44" s="71">
        <v>248039.6</v>
      </c>
      <c r="K44" s="61">
        <v>-973.2</v>
      </c>
      <c r="L44" s="77"/>
      <c r="M44" s="77">
        <v>3075.3</v>
      </c>
      <c r="N44" s="64">
        <f t="shared" ref="N44:N46" si="27">SUM(I44:M44)</f>
        <v>256743.9</v>
      </c>
      <c r="O44" s="62">
        <f t="shared" ref="O44:O47" si="28">H44+N44</f>
        <v>1188323.6000000001</v>
      </c>
      <c r="Q44" s="7"/>
      <c r="R44" s="7"/>
      <c r="S44" s="7"/>
    </row>
    <row r="45" spans="1:19" ht="18" x14ac:dyDescent="0.25">
      <c r="A45" s="81" t="s">
        <v>66</v>
      </c>
      <c r="B45" s="76">
        <v>195881.8</v>
      </c>
      <c r="C45" s="71">
        <v>405965.9</v>
      </c>
      <c r="D45" s="62">
        <f t="shared" si="24"/>
        <v>601847.69999999995</v>
      </c>
      <c r="E45" s="71">
        <v>246002</v>
      </c>
      <c r="F45" s="62">
        <f t="shared" si="25"/>
        <v>847849.7</v>
      </c>
      <c r="G45" s="75">
        <v>146523.79999999999</v>
      </c>
      <c r="H45" s="72">
        <f t="shared" si="26"/>
        <v>994373.5</v>
      </c>
      <c r="I45" s="71">
        <v>2743.8</v>
      </c>
      <c r="J45" s="71">
        <v>282911.09999999998</v>
      </c>
      <c r="K45" s="61">
        <v>311.10000000000002</v>
      </c>
      <c r="L45" s="77"/>
      <c r="M45" s="77">
        <v>-16177.5</v>
      </c>
      <c r="N45" s="64">
        <f t="shared" si="27"/>
        <v>269788.49999999994</v>
      </c>
      <c r="O45" s="62">
        <f t="shared" si="28"/>
        <v>1264162</v>
      </c>
      <c r="Q45" s="7"/>
      <c r="R45" s="7"/>
      <c r="S45" s="7"/>
    </row>
    <row r="46" spans="1:19" ht="18" x14ac:dyDescent="0.25">
      <c r="A46" s="81" t="s">
        <v>67</v>
      </c>
      <c r="B46" s="76">
        <v>190577</v>
      </c>
      <c r="C46" s="71">
        <v>406930.2</v>
      </c>
      <c r="D46" s="62">
        <f t="shared" si="24"/>
        <v>597507.19999999995</v>
      </c>
      <c r="E46" s="71">
        <v>240346.1</v>
      </c>
      <c r="F46" s="62">
        <f t="shared" si="25"/>
        <v>837853.29999999993</v>
      </c>
      <c r="G46" s="75">
        <v>149940.9</v>
      </c>
      <c r="H46" s="72">
        <f t="shared" si="26"/>
        <v>987794.2</v>
      </c>
      <c r="I46" s="71">
        <v>8443.4</v>
      </c>
      <c r="J46" s="71">
        <v>289306.7</v>
      </c>
      <c r="K46" s="61">
        <v>-14835.5</v>
      </c>
      <c r="L46" s="77"/>
      <c r="M46" s="77">
        <v>-30813.9</v>
      </c>
      <c r="N46" s="64">
        <f t="shared" si="27"/>
        <v>252100.70000000004</v>
      </c>
      <c r="O46" s="62">
        <f t="shared" si="28"/>
        <v>1239894.8999999999</v>
      </c>
      <c r="Q46" s="7"/>
      <c r="R46" s="7"/>
      <c r="S46" s="7"/>
    </row>
    <row r="47" spans="1:19" ht="18" x14ac:dyDescent="0.25">
      <c r="A47" s="80" t="s">
        <v>70</v>
      </c>
      <c r="B47" s="76">
        <v>199816.1</v>
      </c>
      <c r="C47" s="71">
        <v>437836.1</v>
      </c>
      <c r="D47" s="62">
        <f t="shared" ref="D47" si="29">SUM(B47:C47)</f>
        <v>637652.19999999995</v>
      </c>
      <c r="E47" s="71">
        <v>242554.4</v>
      </c>
      <c r="F47" s="62">
        <f t="shared" si="25"/>
        <v>880206.6</v>
      </c>
      <c r="G47" s="75">
        <v>165130.1</v>
      </c>
      <c r="H47" s="72">
        <f t="shared" si="26"/>
        <v>1045336.7</v>
      </c>
      <c r="I47" s="71">
        <v>9222.6</v>
      </c>
      <c r="J47" s="71">
        <v>308918.2</v>
      </c>
      <c r="K47" s="61">
        <v>-1078.8</v>
      </c>
      <c r="L47" s="77"/>
      <c r="M47" s="77">
        <v>-45999.6</v>
      </c>
      <c r="N47" s="64">
        <f t="shared" ref="N47" si="30">SUM(I47:M47)</f>
        <v>271062.40000000002</v>
      </c>
      <c r="O47" s="62">
        <f t="shared" si="28"/>
        <v>1316399.1000000001</v>
      </c>
      <c r="Q47" s="7"/>
      <c r="R47" s="7"/>
      <c r="S47" s="7"/>
    </row>
    <row r="48" spans="1:19" x14ac:dyDescent="0.25">
      <c r="A48" s="81"/>
      <c r="B48" s="76"/>
      <c r="C48" s="71"/>
      <c r="D48" s="62"/>
      <c r="E48" s="72"/>
      <c r="F48" s="62"/>
      <c r="G48" s="75"/>
      <c r="H48" s="72"/>
      <c r="I48" s="71"/>
      <c r="J48" s="72"/>
      <c r="K48" s="61"/>
      <c r="L48" s="77"/>
      <c r="M48" s="105"/>
      <c r="N48" s="64"/>
      <c r="O48" s="62"/>
      <c r="Q48" s="7"/>
      <c r="R48" s="7"/>
      <c r="S48" s="7"/>
    </row>
    <row r="49" spans="1:19" ht="18" x14ac:dyDescent="0.25">
      <c r="A49" s="81" t="s">
        <v>75</v>
      </c>
      <c r="B49" s="76">
        <v>194617.2</v>
      </c>
      <c r="C49" s="71">
        <v>398123.8</v>
      </c>
      <c r="D49" s="62">
        <f t="shared" ref="D49:D52" si="31">SUM(B49:C49)</f>
        <v>592741</v>
      </c>
      <c r="E49" s="71">
        <v>251346.5</v>
      </c>
      <c r="F49" s="62">
        <f t="shared" ref="F49:F52" si="32">D49+E49</f>
        <v>844087.5</v>
      </c>
      <c r="G49" s="75">
        <v>150065.70000000001</v>
      </c>
      <c r="H49" s="72">
        <f t="shared" ref="H49:H52" si="33">F49+G49</f>
        <v>994153.2</v>
      </c>
      <c r="I49" s="71">
        <v>10123.6</v>
      </c>
      <c r="J49" s="71">
        <v>311301.3</v>
      </c>
      <c r="K49" s="61">
        <v>-4763.2</v>
      </c>
      <c r="L49" s="77"/>
      <c r="M49" s="77">
        <v>-60727.9</v>
      </c>
      <c r="N49" s="64">
        <f t="shared" ref="N49:N52" si="34">SUM(I49:M49)</f>
        <v>255933.79999999996</v>
      </c>
      <c r="O49" s="62">
        <f t="shared" ref="O49:O52" si="35">H49+N49</f>
        <v>1250087</v>
      </c>
      <c r="Q49" s="7"/>
      <c r="R49" s="7"/>
      <c r="S49" s="7"/>
    </row>
    <row r="50" spans="1:19" x14ac:dyDescent="0.25">
      <c r="A50" s="81" t="s">
        <v>99</v>
      </c>
      <c r="B50" s="76">
        <v>225436.79999999999</v>
      </c>
      <c r="C50" s="71">
        <v>421434.1</v>
      </c>
      <c r="D50" s="62">
        <f t="shared" si="31"/>
        <v>646870.89999999991</v>
      </c>
      <c r="E50" s="71">
        <v>261504.9</v>
      </c>
      <c r="F50" s="62">
        <f t="shared" si="32"/>
        <v>908375.79999999993</v>
      </c>
      <c r="G50" s="75">
        <v>138158.9</v>
      </c>
      <c r="H50" s="72">
        <f t="shared" si="33"/>
        <v>1046534.7</v>
      </c>
      <c r="I50" s="71">
        <v>1293.3</v>
      </c>
      <c r="J50" s="71">
        <v>317109.8</v>
      </c>
      <c r="K50" s="61">
        <v>-8985.6</v>
      </c>
      <c r="L50" s="77"/>
      <c r="M50" s="77">
        <v>-54567.6</v>
      </c>
      <c r="N50" s="64">
        <f t="shared" si="34"/>
        <v>254849.9</v>
      </c>
      <c r="O50" s="62">
        <f t="shared" si="35"/>
        <v>1301384.5999999999</v>
      </c>
      <c r="Q50" s="7"/>
      <c r="R50" s="7"/>
      <c r="S50" s="7"/>
    </row>
    <row r="51" spans="1:19" x14ac:dyDescent="0.25">
      <c r="A51" s="81" t="s">
        <v>102</v>
      </c>
      <c r="B51" s="76">
        <v>190119.7</v>
      </c>
      <c r="C51" s="71">
        <v>445388</v>
      </c>
      <c r="D51" s="62">
        <f t="shared" si="31"/>
        <v>635507.69999999995</v>
      </c>
      <c r="E51" s="71">
        <v>265998.40000000002</v>
      </c>
      <c r="F51" s="62">
        <f t="shared" si="32"/>
        <v>901506.1</v>
      </c>
      <c r="G51" s="75">
        <v>141044.70000000001</v>
      </c>
      <c r="H51" s="72">
        <f t="shared" si="33"/>
        <v>1042550.8</v>
      </c>
      <c r="I51" s="71">
        <v>1252.3</v>
      </c>
      <c r="J51" s="71">
        <v>319278.2</v>
      </c>
      <c r="K51" s="61">
        <v>-6859</v>
      </c>
      <c r="L51" s="77"/>
      <c r="M51" s="77">
        <v>-43762.8</v>
      </c>
      <c r="N51" s="64">
        <f t="shared" si="34"/>
        <v>269908.7</v>
      </c>
      <c r="O51" s="62">
        <f t="shared" si="35"/>
        <v>1312459.5</v>
      </c>
      <c r="Q51" s="7"/>
      <c r="R51" s="7"/>
      <c r="S51" s="7"/>
    </row>
    <row r="52" spans="1:19" x14ac:dyDescent="0.25">
      <c r="A52" s="81" t="s">
        <v>105</v>
      </c>
      <c r="B52" s="76">
        <v>207306.7</v>
      </c>
      <c r="C52" s="71">
        <v>436138.7</v>
      </c>
      <c r="D52" s="62">
        <f t="shared" si="31"/>
        <v>643445.4</v>
      </c>
      <c r="E52" s="71">
        <v>280590.90000000002</v>
      </c>
      <c r="F52" s="62">
        <f t="shared" si="32"/>
        <v>924036.3</v>
      </c>
      <c r="G52" s="75">
        <v>137519.29999999999</v>
      </c>
      <c r="H52" s="72">
        <f t="shared" si="33"/>
        <v>1061555.6000000001</v>
      </c>
      <c r="I52" s="71">
        <v>5645.1</v>
      </c>
      <c r="J52" s="71">
        <v>320653.3</v>
      </c>
      <c r="K52" s="61">
        <v>-7683.4</v>
      </c>
      <c r="L52" s="77"/>
      <c r="M52" s="77">
        <v>-49025.599999999999</v>
      </c>
      <c r="N52" s="64">
        <f t="shared" si="34"/>
        <v>269589.39999999997</v>
      </c>
      <c r="O52" s="62">
        <f t="shared" si="35"/>
        <v>1331145</v>
      </c>
      <c r="Q52" s="7"/>
      <c r="R52" s="7"/>
      <c r="S52" s="7"/>
    </row>
    <row r="53" spans="1:19" x14ac:dyDescent="0.25">
      <c r="A53" s="81"/>
      <c r="B53" s="76"/>
      <c r="C53" s="71"/>
      <c r="D53" s="62"/>
      <c r="E53" s="72"/>
      <c r="F53" s="62"/>
      <c r="G53" s="75"/>
      <c r="H53" s="72"/>
      <c r="I53" s="71"/>
      <c r="J53" s="72"/>
      <c r="K53" s="61"/>
      <c r="L53" s="77"/>
      <c r="M53" s="63"/>
      <c r="N53" s="64"/>
      <c r="O53" s="62"/>
      <c r="Q53" s="7"/>
      <c r="R53" s="7"/>
      <c r="S53" s="7"/>
    </row>
    <row r="54" spans="1:19" s="110" customFormat="1" x14ac:dyDescent="0.25">
      <c r="A54" s="81" t="s">
        <v>119</v>
      </c>
      <c r="B54" s="119">
        <v>193720.5</v>
      </c>
      <c r="C54" s="116">
        <v>425309.9</v>
      </c>
      <c r="D54" s="113">
        <v>619030.4</v>
      </c>
      <c r="E54" s="116">
        <v>284597</v>
      </c>
      <c r="F54" s="113">
        <v>903627.4</v>
      </c>
      <c r="G54" s="118">
        <v>119720.2</v>
      </c>
      <c r="H54" s="117">
        <v>1023347.6</v>
      </c>
      <c r="I54" s="116">
        <v>5204</v>
      </c>
      <c r="J54" s="116">
        <v>318323.09999999998</v>
      </c>
      <c r="K54" s="112">
        <v>-12680.4</v>
      </c>
      <c r="L54" s="120"/>
      <c r="M54" s="120">
        <v>-43999.3</v>
      </c>
      <c r="N54" s="115">
        <v>266847.39999999997</v>
      </c>
      <c r="O54" s="113">
        <v>1290195</v>
      </c>
      <c r="Q54" s="111"/>
      <c r="R54" s="111"/>
      <c r="S54" s="111"/>
    </row>
    <row r="55" spans="1:19" s="110" customFormat="1" ht="18" x14ac:dyDescent="0.25">
      <c r="A55" s="81" t="s">
        <v>112</v>
      </c>
      <c r="B55" s="119">
        <v>229518.3</v>
      </c>
      <c r="C55" s="116">
        <v>441033.7</v>
      </c>
      <c r="D55" s="113">
        <v>670552</v>
      </c>
      <c r="E55" s="116">
        <v>278222.5</v>
      </c>
      <c r="F55" s="113">
        <v>948774.5</v>
      </c>
      <c r="G55" s="118">
        <v>115430.5</v>
      </c>
      <c r="H55" s="117">
        <v>1064205</v>
      </c>
      <c r="I55" s="116">
        <v>5535.4</v>
      </c>
      <c r="J55" s="116">
        <v>327896.3</v>
      </c>
      <c r="K55" s="112">
        <v>-10930.1</v>
      </c>
      <c r="L55" s="114"/>
      <c r="M55" s="120">
        <v>-24080.3</v>
      </c>
      <c r="N55" s="115">
        <v>298421.30000000005</v>
      </c>
      <c r="O55" s="113">
        <v>1362626.3</v>
      </c>
      <c r="Q55" s="111"/>
      <c r="R55" s="111"/>
      <c r="S55" s="111"/>
    </row>
    <row r="56" spans="1:19" hidden="1" x14ac:dyDescent="0.25">
      <c r="A56" s="42" t="s">
        <v>31</v>
      </c>
      <c r="B56" s="76">
        <v>79693.100000000006</v>
      </c>
      <c r="C56" s="71">
        <v>156706</v>
      </c>
      <c r="D56" s="62">
        <f t="shared" ref="D56:D67" si="36">SUM(B56:C56)</f>
        <v>236399.1</v>
      </c>
      <c r="E56" s="72">
        <v>85963.499999999985</v>
      </c>
      <c r="F56" s="62">
        <f t="shared" ref="F56:F124" si="37">D56+E56</f>
        <v>322362.59999999998</v>
      </c>
      <c r="G56" s="75">
        <v>43197.2</v>
      </c>
      <c r="H56" s="72">
        <f>F56+G56</f>
        <v>365559.8</v>
      </c>
      <c r="I56" s="71">
        <v>2368.6</v>
      </c>
      <c r="J56" s="72">
        <v>80679.899999999994</v>
      </c>
      <c r="K56" s="61">
        <v>-663.89999999999873</v>
      </c>
      <c r="L56" s="62" t="s">
        <v>30</v>
      </c>
      <c r="M56" s="105">
        <v>37213.1</v>
      </c>
      <c r="N56" s="64">
        <f>SUM(I56:M56)</f>
        <v>119597.70000000001</v>
      </c>
      <c r="O56" s="62">
        <f>H56+N56</f>
        <v>485157.5</v>
      </c>
    </row>
    <row r="57" spans="1:19" hidden="1" x14ac:dyDescent="0.25">
      <c r="A57" s="42" t="s">
        <v>77</v>
      </c>
      <c r="B57" s="76">
        <v>80787.5</v>
      </c>
      <c r="C57" s="71">
        <v>156964.79999999996</v>
      </c>
      <c r="D57" s="62">
        <f t="shared" si="36"/>
        <v>237752.29999999996</v>
      </c>
      <c r="E57" s="72">
        <v>89136.799999999988</v>
      </c>
      <c r="F57" s="62">
        <f t="shared" si="37"/>
        <v>326889.09999999998</v>
      </c>
      <c r="G57" s="75">
        <v>51858.599999999969</v>
      </c>
      <c r="H57" s="72">
        <f t="shared" ref="H57:H125" si="38">F57+G57</f>
        <v>378747.69999999995</v>
      </c>
      <c r="I57" s="71">
        <v>2117.1999999999998</v>
      </c>
      <c r="J57" s="72">
        <v>84145.8</v>
      </c>
      <c r="K57" s="61">
        <v>113.40000000000236</v>
      </c>
      <c r="L57" s="62" t="s">
        <v>30</v>
      </c>
      <c r="M57" s="105">
        <v>35668</v>
      </c>
      <c r="N57" s="64">
        <f t="shared" ref="N57:N125" si="39">SUM(I57:M57)</f>
        <v>122044.40000000001</v>
      </c>
      <c r="O57" s="62">
        <f t="shared" ref="O57:O125" si="40">H57+N57</f>
        <v>500792.1</v>
      </c>
    </row>
    <row r="58" spans="1:19" hidden="1" x14ac:dyDescent="0.25">
      <c r="A58" s="42" t="s">
        <v>78</v>
      </c>
      <c r="B58" s="76">
        <v>80644.800000000003</v>
      </c>
      <c r="C58" s="71">
        <v>168932.30000000002</v>
      </c>
      <c r="D58" s="62">
        <f t="shared" si="36"/>
        <v>249577.10000000003</v>
      </c>
      <c r="E58" s="72">
        <v>89083.5</v>
      </c>
      <c r="F58" s="62">
        <f t="shared" si="37"/>
        <v>338660.60000000003</v>
      </c>
      <c r="G58" s="75">
        <v>59602.599999999991</v>
      </c>
      <c r="H58" s="72">
        <f t="shared" si="38"/>
        <v>398263.2</v>
      </c>
      <c r="I58" s="71">
        <v>2145.1999999999998</v>
      </c>
      <c r="J58" s="72">
        <v>77281.8</v>
      </c>
      <c r="K58" s="61">
        <v>413.40000000000146</v>
      </c>
      <c r="L58" s="62" t="s">
        <v>30</v>
      </c>
      <c r="M58" s="105">
        <v>34660.9</v>
      </c>
      <c r="N58" s="64">
        <f t="shared" si="39"/>
        <v>114501.29999999999</v>
      </c>
      <c r="O58" s="62">
        <f t="shared" si="40"/>
        <v>512764.5</v>
      </c>
    </row>
    <row r="59" spans="1:19" hidden="1" x14ac:dyDescent="0.25">
      <c r="A59" s="42" t="s">
        <v>79</v>
      </c>
      <c r="B59" s="76">
        <v>89175.3</v>
      </c>
      <c r="C59" s="71">
        <v>164775.5</v>
      </c>
      <c r="D59" s="62">
        <f t="shared" si="36"/>
        <v>253950.8</v>
      </c>
      <c r="E59" s="72">
        <v>88413.100000000035</v>
      </c>
      <c r="F59" s="62">
        <f t="shared" si="37"/>
        <v>342363.9</v>
      </c>
      <c r="G59" s="75">
        <v>54473.499999999993</v>
      </c>
      <c r="H59" s="72">
        <f t="shared" si="38"/>
        <v>396837.4</v>
      </c>
      <c r="I59" s="71">
        <v>1906.4</v>
      </c>
      <c r="J59" s="72">
        <v>72014.8</v>
      </c>
      <c r="K59" s="61">
        <v>1054.8000000000002</v>
      </c>
      <c r="L59" s="62" t="s">
        <v>30</v>
      </c>
      <c r="M59" s="105">
        <v>41321.199999999997</v>
      </c>
      <c r="N59" s="64">
        <f t="shared" si="39"/>
        <v>116297.2</v>
      </c>
      <c r="O59" s="62">
        <f t="shared" si="40"/>
        <v>513134.60000000003</v>
      </c>
    </row>
    <row r="60" spans="1:19" hidden="1" x14ac:dyDescent="0.25">
      <c r="A60" s="42" t="s">
        <v>80</v>
      </c>
      <c r="B60" s="76">
        <v>90132.3</v>
      </c>
      <c r="C60" s="71">
        <v>156462.79999999999</v>
      </c>
      <c r="D60" s="62">
        <f t="shared" si="36"/>
        <v>246595.09999999998</v>
      </c>
      <c r="E60" s="72">
        <v>89650.3</v>
      </c>
      <c r="F60" s="62">
        <f t="shared" si="37"/>
        <v>336245.39999999997</v>
      </c>
      <c r="G60" s="75">
        <v>51599.676999999981</v>
      </c>
      <c r="H60" s="72">
        <f t="shared" si="38"/>
        <v>387845.07699999993</v>
      </c>
      <c r="I60" s="71">
        <v>2593.4</v>
      </c>
      <c r="J60" s="72">
        <v>78090.600000000006</v>
      </c>
      <c r="K60" s="61">
        <v>-255.60000000000218</v>
      </c>
      <c r="L60" s="62" t="s">
        <v>30</v>
      </c>
      <c r="M60" s="105">
        <v>37826.300000000003</v>
      </c>
      <c r="N60" s="64">
        <f t="shared" si="39"/>
        <v>118254.7</v>
      </c>
      <c r="O60" s="62">
        <f t="shared" si="40"/>
        <v>506099.77699999994</v>
      </c>
    </row>
    <row r="61" spans="1:19" hidden="1" x14ac:dyDescent="0.25">
      <c r="A61" s="42" t="s">
        <v>81</v>
      </c>
      <c r="B61" s="76">
        <v>99272.299999999988</v>
      </c>
      <c r="C61" s="71">
        <v>167031.90000000005</v>
      </c>
      <c r="D61" s="62">
        <f t="shared" si="36"/>
        <v>266304.20000000007</v>
      </c>
      <c r="E61" s="72">
        <v>86848.6</v>
      </c>
      <c r="F61" s="62">
        <f t="shared" si="37"/>
        <v>353152.80000000005</v>
      </c>
      <c r="G61" s="75">
        <v>53497.899999999987</v>
      </c>
      <c r="H61" s="72">
        <f t="shared" si="38"/>
        <v>406650.7</v>
      </c>
      <c r="I61" s="71">
        <v>2889.3</v>
      </c>
      <c r="J61" s="72">
        <v>83148.5</v>
      </c>
      <c r="K61" s="61">
        <v>-1032.5000000000023</v>
      </c>
      <c r="L61" s="62" t="s">
        <v>30</v>
      </c>
      <c r="M61" s="105">
        <v>40089.300000000003</v>
      </c>
      <c r="N61" s="64">
        <f t="shared" si="39"/>
        <v>125094.6</v>
      </c>
      <c r="O61" s="62">
        <f t="shared" si="40"/>
        <v>531745.30000000005</v>
      </c>
    </row>
    <row r="62" spans="1:19" hidden="1" x14ac:dyDescent="0.25">
      <c r="A62" s="42" t="s">
        <v>82</v>
      </c>
      <c r="B62" s="76">
        <v>111390</v>
      </c>
      <c r="C62" s="71">
        <v>168605.40000000002</v>
      </c>
      <c r="D62" s="62">
        <f t="shared" si="36"/>
        <v>279995.40000000002</v>
      </c>
      <c r="E62" s="72">
        <v>91211.199999999997</v>
      </c>
      <c r="F62" s="62">
        <f t="shared" si="37"/>
        <v>371206.60000000003</v>
      </c>
      <c r="G62" s="75">
        <v>53458.899999999965</v>
      </c>
      <c r="H62" s="72">
        <f t="shared" si="38"/>
        <v>424665.5</v>
      </c>
      <c r="I62" s="71">
        <v>2612.9</v>
      </c>
      <c r="J62" s="72">
        <v>87338.8</v>
      </c>
      <c r="K62" s="61">
        <v>-427.90000000000418</v>
      </c>
      <c r="L62" s="62" t="s">
        <v>30</v>
      </c>
      <c r="M62" s="105">
        <v>33021.199999999997</v>
      </c>
      <c r="N62" s="64">
        <f t="shared" si="39"/>
        <v>122544.99999999999</v>
      </c>
      <c r="O62" s="62">
        <f t="shared" si="40"/>
        <v>547210.5</v>
      </c>
    </row>
    <row r="63" spans="1:19" hidden="1" x14ac:dyDescent="0.25">
      <c r="A63" s="42" t="s">
        <v>83</v>
      </c>
      <c r="B63" s="76">
        <v>110194.59999999999</v>
      </c>
      <c r="C63" s="71">
        <v>177071.50000000003</v>
      </c>
      <c r="D63" s="62">
        <f t="shared" si="36"/>
        <v>287266.10000000003</v>
      </c>
      <c r="E63" s="72">
        <v>92805.89999999998</v>
      </c>
      <c r="F63" s="62">
        <f t="shared" si="37"/>
        <v>380072</v>
      </c>
      <c r="G63" s="75">
        <v>58804.200000000048</v>
      </c>
      <c r="H63" s="72">
        <f t="shared" si="38"/>
        <v>438876.20000000007</v>
      </c>
      <c r="I63" s="71">
        <v>3329</v>
      </c>
      <c r="J63" s="72">
        <v>88049.7</v>
      </c>
      <c r="K63" s="61">
        <v>-1605.6999999999989</v>
      </c>
      <c r="L63" s="62" t="s">
        <v>30</v>
      </c>
      <c r="M63" s="105">
        <v>30968.7</v>
      </c>
      <c r="N63" s="64">
        <f t="shared" si="39"/>
        <v>120741.7</v>
      </c>
      <c r="O63" s="62">
        <f t="shared" si="40"/>
        <v>559617.9</v>
      </c>
    </row>
    <row r="64" spans="1:19" hidden="1" x14ac:dyDescent="0.25">
      <c r="A64" s="42" t="s">
        <v>84</v>
      </c>
      <c r="B64" s="76">
        <v>110356.3</v>
      </c>
      <c r="C64" s="71">
        <v>184837.59999999998</v>
      </c>
      <c r="D64" s="62">
        <f t="shared" si="36"/>
        <v>295193.89999999997</v>
      </c>
      <c r="E64" s="72">
        <v>94519.900000000009</v>
      </c>
      <c r="F64" s="62">
        <f t="shared" si="37"/>
        <v>389713.8</v>
      </c>
      <c r="G64" s="75">
        <v>63322.599999999984</v>
      </c>
      <c r="H64" s="72">
        <f t="shared" si="38"/>
        <v>453036.39999999997</v>
      </c>
      <c r="I64" s="71">
        <v>3473.3</v>
      </c>
      <c r="J64" s="72">
        <v>88403</v>
      </c>
      <c r="K64" s="61">
        <v>-626.20000000000437</v>
      </c>
      <c r="L64" s="62" t="s">
        <v>30</v>
      </c>
      <c r="M64" s="105">
        <v>33909.800000000003</v>
      </c>
      <c r="N64" s="64">
        <f t="shared" si="39"/>
        <v>125159.90000000001</v>
      </c>
      <c r="O64" s="62">
        <f t="shared" si="40"/>
        <v>578196.29999999993</v>
      </c>
    </row>
    <row r="65" spans="1:15" hidden="1" x14ac:dyDescent="0.25">
      <c r="A65" s="42" t="s">
        <v>85</v>
      </c>
      <c r="B65" s="76">
        <v>108675.90000000001</v>
      </c>
      <c r="C65" s="71">
        <v>187490</v>
      </c>
      <c r="D65" s="62">
        <f t="shared" si="36"/>
        <v>296165.90000000002</v>
      </c>
      <c r="E65" s="72">
        <v>96513.4</v>
      </c>
      <c r="F65" s="62">
        <f t="shared" si="37"/>
        <v>392679.30000000005</v>
      </c>
      <c r="G65" s="75">
        <v>59725.2</v>
      </c>
      <c r="H65" s="72">
        <f t="shared" si="38"/>
        <v>452404.50000000006</v>
      </c>
      <c r="I65" s="71">
        <v>3310.6</v>
      </c>
      <c r="J65" s="72">
        <v>89839.5</v>
      </c>
      <c r="K65" s="61">
        <v>691.00000000000182</v>
      </c>
      <c r="L65" s="62" t="s">
        <v>30</v>
      </c>
      <c r="M65" s="105">
        <v>41588</v>
      </c>
      <c r="N65" s="64">
        <f t="shared" si="39"/>
        <v>135429.1</v>
      </c>
      <c r="O65" s="62">
        <f t="shared" si="40"/>
        <v>587833.60000000009</v>
      </c>
    </row>
    <row r="66" spans="1:15" hidden="1" x14ac:dyDescent="0.25">
      <c r="A66" s="42" t="s">
        <v>86</v>
      </c>
      <c r="B66" s="76">
        <v>106026.90000000001</v>
      </c>
      <c r="C66" s="71">
        <v>186562.3</v>
      </c>
      <c r="D66" s="62">
        <f t="shared" si="36"/>
        <v>292589.2</v>
      </c>
      <c r="E66" s="72">
        <v>99180.900000000023</v>
      </c>
      <c r="F66" s="62">
        <f t="shared" si="37"/>
        <v>391770.10000000003</v>
      </c>
      <c r="G66" s="75">
        <v>63216.900000000009</v>
      </c>
      <c r="H66" s="72">
        <f t="shared" si="38"/>
        <v>454987.00000000006</v>
      </c>
      <c r="I66" s="71">
        <v>3369.6</v>
      </c>
      <c r="J66" s="72">
        <v>95077.8</v>
      </c>
      <c r="K66" s="61">
        <v>256.69999999999891</v>
      </c>
      <c r="L66" s="62" t="s">
        <v>30</v>
      </c>
      <c r="M66" s="105">
        <v>39167.9</v>
      </c>
      <c r="N66" s="64">
        <f t="shared" si="39"/>
        <v>137872</v>
      </c>
      <c r="O66" s="62">
        <f t="shared" si="40"/>
        <v>592859</v>
      </c>
    </row>
    <row r="67" spans="1:15" hidden="1" x14ac:dyDescent="0.25">
      <c r="A67" s="42" t="s">
        <v>87</v>
      </c>
      <c r="B67" s="76">
        <v>112623.7</v>
      </c>
      <c r="C67" s="71">
        <v>207061.90000000005</v>
      </c>
      <c r="D67" s="62">
        <f t="shared" si="36"/>
        <v>319685.60000000003</v>
      </c>
      <c r="E67" s="72">
        <v>99838.999999999985</v>
      </c>
      <c r="F67" s="62">
        <f t="shared" si="37"/>
        <v>419524.60000000003</v>
      </c>
      <c r="G67" s="75">
        <v>63073.699999999953</v>
      </c>
      <c r="H67" s="72">
        <f t="shared" si="38"/>
        <v>482598.3</v>
      </c>
      <c r="I67" s="71">
        <v>5225.7</v>
      </c>
      <c r="J67" s="72">
        <v>96829.8</v>
      </c>
      <c r="K67" s="61">
        <v>-1373.0999999999985</v>
      </c>
      <c r="L67" s="62" t="s">
        <v>30</v>
      </c>
      <c r="M67" s="105">
        <v>56705.1</v>
      </c>
      <c r="N67" s="64">
        <f t="shared" si="39"/>
        <v>157387.5</v>
      </c>
      <c r="O67" s="62">
        <f t="shared" si="40"/>
        <v>639985.80000000005</v>
      </c>
    </row>
    <row r="68" spans="1:15" hidden="1" x14ac:dyDescent="0.25">
      <c r="A68" s="87"/>
      <c r="B68" s="76"/>
      <c r="C68" s="71"/>
      <c r="D68" s="62"/>
      <c r="E68" s="72"/>
      <c r="F68" s="62"/>
      <c r="G68" s="75"/>
      <c r="H68" s="72"/>
      <c r="I68" s="71"/>
      <c r="J68" s="72"/>
      <c r="K68" s="61"/>
      <c r="L68" s="62"/>
      <c r="M68" s="105"/>
      <c r="N68" s="64"/>
      <c r="O68" s="62"/>
    </row>
    <row r="69" spans="1:15" hidden="1" x14ac:dyDescent="0.25">
      <c r="A69" s="42" t="s">
        <v>36</v>
      </c>
      <c r="B69" s="76">
        <v>103461.7</v>
      </c>
      <c r="C69" s="71">
        <v>199773.80000000002</v>
      </c>
      <c r="D69" s="62">
        <f t="shared" ref="D69:D74" si="41">SUM(B69:C69)</f>
        <v>303235.5</v>
      </c>
      <c r="E69" s="72">
        <v>98524.999999999985</v>
      </c>
      <c r="F69" s="62">
        <f t="shared" si="37"/>
        <v>401760.5</v>
      </c>
      <c r="G69" s="75">
        <v>63221.099999999991</v>
      </c>
      <c r="H69" s="72">
        <f t="shared" si="38"/>
        <v>464981.6</v>
      </c>
      <c r="I69" s="71">
        <v>5513.8</v>
      </c>
      <c r="J69" s="72">
        <v>89186.9</v>
      </c>
      <c r="K69" s="61">
        <v>-57.900000000003274</v>
      </c>
      <c r="L69" s="62" t="s">
        <v>30</v>
      </c>
      <c r="M69" s="63">
        <v>44590.8</v>
      </c>
      <c r="N69" s="64">
        <f t="shared" si="39"/>
        <v>139233.59999999998</v>
      </c>
      <c r="O69" s="62">
        <f t="shared" si="40"/>
        <v>604215.19999999995</v>
      </c>
    </row>
    <row r="70" spans="1:15" hidden="1" x14ac:dyDescent="0.25">
      <c r="A70" s="42" t="s">
        <v>88</v>
      </c>
      <c r="B70" s="76">
        <v>100998.9</v>
      </c>
      <c r="C70" s="71">
        <v>195147.6</v>
      </c>
      <c r="D70" s="62">
        <f t="shared" si="41"/>
        <v>296146.5</v>
      </c>
      <c r="E70" s="72">
        <v>100309.7</v>
      </c>
      <c r="F70" s="62">
        <f t="shared" si="37"/>
        <v>396456.2</v>
      </c>
      <c r="G70" s="75">
        <v>63836.368000000002</v>
      </c>
      <c r="H70" s="72">
        <f t="shared" si="38"/>
        <v>460292.56800000003</v>
      </c>
      <c r="I70" s="71">
        <v>6639.8</v>
      </c>
      <c r="J70" s="72">
        <v>92905.5</v>
      </c>
      <c r="K70" s="61">
        <v>191</v>
      </c>
      <c r="L70" s="62" t="s">
        <v>30</v>
      </c>
      <c r="M70" s="63">
        <v>42167.7</v>
      </c>
      <c r="N70" s="64">
        <f t="shared" si="39"/>
        <v>141904</v>
      </c>
      <c r="O70" s="62">
        <f t="shared" si="40"/>
        <v>602196.56799999997</v>
      </c>
    </row>
    <row r="71" spans="1:15" hidden="1" x14ac:dyDescent="0.25">
      <c r="A71" s="42" t="s">
        <v>89</v>
      </c>
      <c r="B71" s="76">
        <v>99941.4</v>
      </c>
      <c r="C71" s="71">
        <v>203598.3</v>
      </c>
      <c r="D71" s="62">
        <f t="shared" si="41"/>
        <v>303539.69999999995</v>
      </c>
      <c r="E71" s="72">
        <v>99993.599999999991</v>
      </c>
      <c r="F71" s="62">
        <f t="shared" si="37"/>
        <v>403533.29999999993</v>
      </c>
      <c r="G71" s="75">
        <v>67860.600000000006</v>
      </c>
      <c r="H71" s="72">
        <f t="shared" si="38"/>
        <v>471393.89999999991</v>
      </c>
      <c r="I71" s="71">
        <v>5647.2</v>
      </c>
      <c r="J71" s="72">
        <v>98172.4</v>
      </c>
      <c r="K71" s="61">
        <v>2100.699999999998</v>
      </c>
      <c r="L71" s="62" t="s">
        <v>30</v>
      </c>
      <c r="M71" s="63">
        <v>24843.9</v>
      </c>
      <c r="N71" s="64">
        <f t="shared" si="39"/>
        <v>130764.19999999998</v>
      </c>
      <c r="O71" s="62">
        <f t="shared" si="40"/>
        <v>602158.09999999986</v>
      </c>
    </row>
    <row r="72" spans="1:15" hidden="1" x14ac:dyDescent="0.25">
      <c r="A72" s="42" t="s">
        <v>45</v>
      </c>
      <c r="B72" s="76">
        <v>103584.9</v>
      </c>
      <c r="C72" s="71">
        <v>200820.90000000002</v>
      </c>
      <c r="D72" s="62">
        <f t="shared" si="41"/>
        <v>304405.80000000005</v>
      </c>
      <c r="E72" s="72">
        <v>102644.59999999999</v>
      </c>
      <c r="F72" s="62">
        <f t="shared" si="37"/>
        <v>407050.4</v>
      </c>
      <c r="G72" s="75">
        <v>69235.39999999998</v>
      </c>
      <c r="H72" s="72">
        <f t="shared" si="38"/>
        <v>476285.8</v>
      </c>
      <c r="I72" s="71">
        <v>5663.5</v>
      </c>
      <c r="J72" s="72">
        <v>95100</v>
      </c>
      <c r="K72" s="61">
        <v>-2736.4999999999991</v>
      </c>
      <c r="L72" s="62" t="s">
        <v>30</v>
      </c>
      <c r="M72" s="63">
        <v>27164.1</v>
      </c>
      <c r="N72" s="64">
        <f t="shared" si="39"/>
        <v>125191.1</v>
      </c>
      <c r="O72" s="62">
        <f t="shared" si="40"/>
        <v>601476.9</v>
      </c>
    </row>
    <row r="73" spans="1:15" hidden="1" x14ac:dyDescent="0.25">
      <c r="A73" s="42" t="s">
        <v>46</v>
      </c>
      <c r="B73" s="76">
        <v>100328.1</v>
      </c>
      <c r="C73" s="71">
        <v>196045.00000000006</v>
      </c>
      <c r="D73" s="62">
        <f t="shared" si="41"/>
        <v>296373.10000000009</v>
      </c>
      <c r="E73" s="72">
        <v>105416.20000000001</v>
      </c>
      <c r="F73" s="62">
        <f t="shared" si="37"/>
        <v>401789.3000000001</v>
      </c>
      <c r="G73" s="75">
        <v>68900.700000000026</v>
      </c>
      <c r="H73" s="72">
        <f t="shared" si="38"/>
        <v>470690.00000000012</v>
      </c>
      <c r="I73" s="71">
        <v>4707.2</v>
      </c>
      <c r="J73" s="72">
        <v>97059.3</v>
      </c>
      <c r="K73" s="61">
        <v>4276.5000000000045</v>
      </c>
      <c r="L73" s="62" t="s">
        <v>30</v>
      </c>
      <c r="M73" s="63">
        <v>60647.199999999997</v>
      </c>
      <c r="N73" s="64">
        <f t="shared" si="39"/>
        <v>166690.20000000001</v>
      </c>
      <c r="O73" s="62">
        <f t="shared" si="40"/>
        <v>637380.20000000019</v>
      </c>
    </row>
    <row r="74" spans="1:15" hidden="1" x14ac:dyDescent="0.25">
      <c r="A74" s="42" t="s">
        <v>47</v>
      </c>
      <c r="B74" s="76">
        <v>108019.4</v>
      </c>
      <c r="C74" s="71">
        <v>202721.79999999996</v>
      </c>
      <c r="D74" s="62">
        <f t="shared" si="41"/>
        <v>310741.19999999995</v>
      </c>
      <c r="E74" s="72">
        <v>106915.59999999998</v>
      </c>
      <c r="F74" s="62">
        <f t="shared" si="37"/>
        <v>417656.79999999993</v>
      </c>
      <c r="G74" s="75">
        <v>69104.300000000017</v>
      </c>
      <c r="H74" s="72">
        <f t="shared" si="38"/>
        <v>486761.1</v>
      </c>
      <c r="I74" s="71">
        <v>3207.8999999999996</v>
      </c>
      <c r="J74" s="72">
        <v>109595.5</v>
      </c>
      <c r="K74" s="61">
        <v>2077.9000000000015</v>
      </c>
      <c r="L74" s="62" t="s">
        <v>30</v>
      </c>
      <c r="M74" s="63">
        <v>56552.3</v>
      </c>
      <c r="N74" s="64">
        <f t="shared" si="39"/>
        <v>171433.59999999998</v>
      </c>
      <c r="O74" s="62">
        <f t="shared" si="40"/>
        <v>658194.69999999995</v>
      </c>
    </row>
    <row r="75" spans="1:15" hidden="1" x14ac:dyDescent="0.25">
      <c r="A75" s="42" t="s">
        <v>44</v>
      </c>
      <c r="B75" s="76">
        <v>111946.4</v>
      </c>
      <c r="C75" s="71">
        <v>196651.40000000002</v>
      </c>
      <c r="D75" s="62">
        <f t="shared" ref="D75:D84" si="42">SUM(B75:C75)</f>
        <v>308597.80000000005</v>
      </c>
      <c r="E75" s="72">
        <v>107474.4</v>
      </c>
      <c r="F75" s="62">
        <f t="shared" si="37"/>
        <v>416072.20000000007</v>
      </c>
      <c r="G75" s="75">
        <v>70439.999999999985</v>
      </c>
      <c r="H75" s="72">
        <f t="shared" si="38"/>
        <v>486512.20000000007</v>
      </c>
      <c r="I75" s="71">
        <v>2971.7</v>
      </c>
      <c r="J75" s="72">
        <v>110130.2</v>
      </c>
      <c r="K75" s="61">
        <v>774.30000000000291</v>
      </c>
      <c r="L75" s="62" t="s">
        <v>30</v>
      </c>
      <c r="M75" s="63">
        <v>55303.7</v>
      </c>
      <c r="N75" s="64">
        <f t="shared" si="39"/>
        <v>169179.9</v>
      </c>
      <c r="O75" s="62">
        <f t="shared" si="40"/>
        <v>655692.10000000009</v>
      </c>
    </row>
    <row r="76" spans="1:15" hidden="1" x14ac:dyDescent="0.25">
      <c r="A76" s="42" t="s">
        <v>48</v>
      </c>
      <c r="B76" s="76">
        <v>109260.5</v>
      </c>
      <c r="C76" s="71">
        <v>205794.40000000002</v>
      </c>
      <c r="D76" s="62">
        <f t="shared" si="42"/>
        <v>315054.90000000002</v>
      </c>
      <c r="E76" s="72">
        <v>105291.89999999998</v>
      </c>
      <c r="F76" s="62">
        <f t="shared" si="37"/>
        <v>420346.8</v>
      </c>
      <c r="G76" s="75">
        <v>71700.799999999988</v>
      </c>
      <c r="H76" s="72">
        <f t="shared" si="38"/>
        <v>492047.6</v>
      </c>
      <c r="I76" s="71">
        <v>2286.5</v>
      </c>
      <c r="J76" s="72">
        <v>115266.9</v>
      </c>
      <c r="K76" s="61">
        <v>1779.5000000000009</v>
      </c>
      <c r="L76" s="62" t="s">
        <v>30</v>
      </c>
      <c r="M76" s="63">
        <v>50602.400000000001</v>
      </c>
      <c r="N76" s="64">
        <f t="shared" si="39"/>
        <v>169935.3</v>
      </c>
      <c r="O76" s="62">
        <f t="shared" si="40"/>
        <v>661982.89999999991</v>
      </c>
    </row>
    <row r="77" spans="1:15" hidden="1" x14ac:dyDescent="0.25">
      <c r="A77" s="42" t="s">
        <v>37</v>
      </c>
      <c r="B77" s="76">
        <v>104480.8</v>
      </c>
      <c r="C77" s="71">
        <v>228836.60000000006</v>
      </c>
      <c r="D77" s="62">
        <f t="shared" si="42"/>
        <v>333317.40000000008</v>
      </c>
      <c r="E77" s="72">
        <v>101524.9</v>
      </c>
      <c r="F77" s="62">
        <f t="shared" si="37"/>
        <v>434842.30000000005</v>
      </c>
      <c r="G77" s="75">
        <v>71084.000000000015</v>
      </c>
      <c r="H77" s="72">
        <f t="shared" si="38"/>
        <v>505926.30000000005</v>
      </c>
      <c r="I77" s="71">
        <v>2277.6999999999998</v>
      </c>
      <c r="J77" s="72">
        <v>118465.1</v>
      </c>
      <c r="K77" s="61">
        <v>841.50000000000182</v>
      </c>
      <c r="L77" s="62" t="s">
        <v>30</v>
      </c>
      <c r="M77" s="63">
        <v>50438.6</v>
      </c>
      <c r="N77" s="64">
        <f t="shared" si="39"/>
        <v>172022.9</v>
      </c>
      <c r="O77" s="62">
        <f t="shared" si="40"/>
        <v>677949.20000000007</v>
      </c>
    </row>
    <row r="78" spans="1:15" hidden="1" x14ac:dyDescent="0.25">
      <c r="A78" s="42" t="s">
        <v>90</v>
      </c>
      <c r="B78" s="76">
        <v>106629.7</v>
      </c>
      <c r="C78" s="71">
        <v>218915.50000000003</v>
      </c>
      <c r="D78" s="62">
        <f t="shared" si="42"/>
        <v>325545.2</v>
      </c>
      <c r="E78" s="72">
        <v>110336.7</v>
      </c>
      <c r="F78" s="62">
        <f t="shared" si="37"/>
        <v>435881.9</v>
      </c>
      <c r="G78" s="75">
        <v>78231</v>
      </c>
      <c r="H78" s="72">
        <f t="shared" si="38"/>
        <v>514112.9</v>
      </c>
      <c r="I78" s="71">
        <v>1249.4000000000001</v>
      </c>
      <c r="J78" s="72">
        <v>121928</v>
      </c>
      <c r="K78" s="61">
        <v>-956.29999999999745</v>
      </c>
      <c r="L78" s="62" t="s">
        <v>30</v>
      </c>
      <c r="M78" s="63">
        <v>52113.8</v>
      </c>
      <c r="N78" s="64">
        <f t="shared" si="39"/>
        <v>174334.9</v>
      </c>
      <c r="O78" s="62">
        <f t="shared" si="40"/>
        <v>688447.8</v>
      </c>
    </row>
    <row r="79" spans="1:15" hidden="1" x14ac:dyDescent="0.25">
      <c r="A79" s="42" t="s">
        <v>91</v>
      </c>
      <c r="B79" s="76">
        <v>104663.29999999999</v>
      </c>
      <c r="C79" s="71">
        <v>210340.20000000004</v>
      </c>
      <c r="D79" s="62">
        <f t="shared" si="42"/>
        <v>315003.5</v>
      </c>
      <c r="E79" s="72">
        <v>115747.1</v>
      </c>
      <c r="F79" s="62">
        <f t="shared" si="37"/>
        <v>430750.6</v>
      </c>
      <c r="G79" s="75">
        <v>78481.700000000012</v>
      </c>
      <c r="H79" s="72">
        <f t="shared" si="38"/>
        <v>509232.3</v>
      </c>
      <c r="I79" s="71">
        <v>2394.6999999999998</v>
      </c>
      <c r="J79" s="72">
        <v>123054.9</v>
      </c>
      <c r="K79" s="61">
        <v>-972.80000000000837</v>
      </c>
      <c r="L79" s="62" t="s">
        <v>30</v>
      </c>
      <c r="M79" s="63">
        <v>56337.9</v>
      </c>
      <c r="N79" s="64">
        <f t="shared" si="39"/>
        <v>180814.69999999998</v>
      </c>
      <c r="O79" s="62">
        <f t="shared" si="40"/>
        <v>690047</v>
      </c>
    </row>
    <row r="80" spans="1:15" hidden="1" x14ac:dyDescent="0.25">
      <c r="A80" s="42" t="s">
        <v>92</v>
      </c>
      <c r="B80" s="76">
        <v>120915.70000000001</v>
      </c>
      <c r="C80" s="71">
        <v>246210.90000000002</v>
      </c>
      <c r="D80" s="62">
        <f t="shared" si="42"/>
        <v>367126.60000000003</v>
      </c>
      <c r="E80" s="72">
        <v>116937.90000000001</v>
      </c>
      <c r="F80" s="62">
        <f t="shared" si="37"/>
        <v>484064.50000000006</v>
      </c>
      <c r="G80" s="75">
        <v>81245.400000000009</v>
      </c>
      <c r="H80" s="72">
        <f t="shared" si="38"/>
        <v>565309.9</v>
      </c>
      <c r="I80" s="71">
        <v>3627.5</v>
      </c>
      <c r="J80" s="72">
        <v>125656.8</v>
      </c>
      <c r="K80" s="61">
        <v>1713.6999999999935</v>
      </c>
      <c r="L80" s="62" t="s">
        <v>30</v>
      </c>
      <c r="M80" s="63">
        <v>76543.8</v>
      </c>
      <c r="N80" s="64">
        <f t="shared" si="39"/>
        <v>207541.8</v>
      </c>
      <c r="O80" s="62">
        <f t="shared" si="40"/>
        <v>772851.7</v>
      </c>
    </row>
    <row r="81" spans="1:19" hidden="1" x14ac:dyDescent="0.25">
      <c r="A81" s="42"/>
      <c r="B81" s="76"/>
      <c r="C81" s="71"/>
      <c r="D81" s="62"/>
      <c r="E81" s="72"/>
      <c r="F81" s="62"/>
      <c r="G81" s="75"/>
      <c r="H81" s="72"/>
      <c r="I81" s="71"/>
      <c r="J81" s="72"/>
      <c r="K81" s="61"/>
      <c r="L81" s="62"/>
      <c r="M81" s="105"/>
      <c r="N81" s="64"/>
      <c r="O81" s="62"/>
    </row>
    <row r="82" spans="1:19" hidden="1" x14ac:dyDescent="0.25">
      <c r="A82" s="42" t="s">
        <v>39</v>
      </c>
      <c r="B82" s="76">
        <v>109410.50000000001</v>
      </c>
      <c r="C82" s="71">
        <v>241597.59999999998</v>
      </c>
      <c r="D82" s="62">
        <f t="shared" si="42"/>
        <v>351008.1</v>
      </c>
      <c r="E82" s="72">
        <v>115733.49999999997</v>
      </c>
      <c r="F82" s="62">
        <f t="shared" si="37"/>
        <v>466741.6</v>
      </c>
      <c r="G82" s="75">
        <v>83494.899999999994</v>
      </c>
      <c r="H82" s="72">
        <f t="shared" si="38"/>
        <v>550236.5</v>
      </c>
      <c r="I82" s="71">
        <v>3848</v>
      </c>
      <c r="J82" s="72">
        <v>125636.1</v>
      </c>
      <c r="K82" s="61">
        <v>904.800000000002</v>
      </c>
      <c r="L82" s="62" t="s">
        <v>30</v>
      </c>
      <c r="M82" s="105">
        <v>50069.1</v>
      </c>
      <c r="N82" s="64">
        <f t="shared" si="39"/>
        <v>180458</v>
      </c>
      <c r="O82" s="62">
        <f t="shared" si="40"/>
        <v>730694.5</v>
      </c>
    </row>
    <row r="83" spans="1:19" hidden="1" x14ac:dyDescent="0.25">
      <c r="A83" s="42" t="s">
        <v>88</v>
      </c>
      <c r="B83" s="76">
        <v>110419.9</v>
      </c>
      <c r="C83" s="71">
        <v>244767.60000000003</v>
      </c>
      <c r="D83" s="62">
        <f t="shared" si="42"/>
        <v>355187.5</v>
      </c>
      <c r="E83" s="72">
        <v>117088.20000000003</v>
      </c>
      <c r="F83" s="62">
        <f t="shared" si="37"/>
        <v>472275.7</v>
      </c>
      <c r="G83" s="75">
        <v>83629.400000000023</v>
      </c>
      <c r="H83" s="72">
        <f t="shared" si="38"/>
        <v>555905.10000000009</v>
      </c>
      <c r="I83" s="71">
        <v>3891.9</v>
      </c>
      <c r="J83" s="72">
        <v>124346.6</v>
      </c>
      <c r="K83" s="61">
        <v>1341.3000000000029</v>
      </c>
      <c r="L83" s="62" t="s">
        <v>30</v>
      </c>
      <c r="M83" s="63">
        <v>54732.2</v>
      </c>
      <c r="N83" s="64">
        <f t="shared" si="39"/>
        <v>184312</v>
      </c>
      <c r="O83" s="62">
        <f t="shared" si="40"/>
        <v>740217.10000000009</v>
      </c>
    </row>
    <row r="84" spans="1:19" hidden="1" x14ac:dyDescent="0.25">
      <c r="A84" s="42" t="s">
        <v>89</v>
      </c>
      <c r="B84" s="76">
        <v>109456.8</v>
      </c>
      <c r="C84" s="71">
        <v>257628.79999999996</v>
      </c>
      <c r="D84" s="62">
        <f t="shared" si="42"/>
        <v>367085.6</v>
      </c>
      <c r="E84" s="72">
        <v>121964.00000000003</v>
      </c>
      <c r="F84" s="62">
        <f t="shared" si="37"/>
        <v>489049.59999999998</v>
      </c>
      <c r="G84" s="75">
        <v>82957.999999999913</v>
      </c>
      <c r="H84" s="72">
        <f t="shared" si="38"/>
        <v>572007.59999999986</v>
      </c>
      <c r="I84" s="71">
        <v>4455.2</v>
      </c>
      <c r="J84" s="72">
        <v>123737</v>
      </c>
      <c r="K84" s="61">
        <v>2342.7000000000025</v>
      </c>
      <c r="L84" s="62" t="s">
        <v>30</v>
      </c>
      <c r="M84" s="63">
        <v>49269.1</v>
      </c>
      <c r="N84" s="64">
        <f t="shared" si="39"/>
        <v>179804</v>
      </c>
      <c r="O84" s="62">
        <f t="shared" si="40"/>
        <v>751811.59999999986</v>
      </c>
    </row>
    <row r="85" spans="1:19" hidden="1" x14ac:dyDescent="0.25">
      <c r="A85" s="42" t="s">
        <v>45</v>
      </c>
      <c r="B85" s="76">
        <v>113374.90000000001</v>
      </c>
      <c r="C85" s="71">
        <v>249651.3</v>
      </c>
      <c r="D85" s="62">
        <f t="shared" ref="D85:D89" si="43">SUM(B85:C85)</f>
        <v>363026.2</v>
      </c>
      <c r="E85" s="72">
        <v>125612.40000000004</v>
      </c>
      <c r="F85" s="62">
        <f t="shared" si="37"/>
        <v>488638.60000000003</v>
      </c>
      <c r="G85" s="75">
        <v>83599.500000000015</v>
      </c>
      <c r="H85" s="72">
        <f t="shared" si="38"/>
        <v>572238.10000000009</v>
      </c>
      <c r="I85" s="71">
        <v>3924.4</v>
      </c>
      <c r="J85" s="72">
        <v>123342.7</v>
      </c>
      <c r="K85" s="61">
        <v>1654.2000000000044</v>
      </c>
      <c r="L85" s="62" t="s">
        <v>30</v>
      </c>
      <c r="M85" s="63">
        <v>45798.1</v>
      </c>
      <c r="N85" s="64">
        <f t="shared" si="39"/>
        <v>174719.4</v>
      </c>
      <c r="O85" s="62">
        <f t="shared" si="40"/>
        <v>746957.50000000012</v>
      </c>
    </row>
    <row r="86" spans="1:19" hidden="1" x14ac:dyDescent="0.25">
      <c r="A86" s="42" t="s">
        <v>46</v>
      </c>
      <c r="B86" s="76">
        <v>113413.5</v>
      </c>
      <c r="C86" s="71">
        <v>238708.50000000006</v>
      </c>
      <c r="D86" s="62">
        <f t="shared" si="43"/>
        <v>352122.00000000006</v>
      </c>
      <c r="E86" s="72">
        <v>123066.30000000002</v>
      </c>
      <c r="F86" s="62">
        <f t="shared" si="37"/>
        <v>475188.30000000005</v>
      </c>
      <c r="G86" s="75">
        <v>84057.499999999956</v>
      </c>
      <c r="H86" s="72">
        <f t="shared" si="38"/>
        <v>559245.80000000005</v>
      </c>
      <c r="I86" s="71">
        <v>3999.5</v>
      </c>
      <c r="J86" s="72">
        <v>126758.3</v>
      </c>
      <c r="K86" s="61">
        <v>-2245.5999999999985</v>
      </c>
      <c r="L86" s="62" t="s">
        <v>30</v>
      </c>
      <c r="M86" s="63">
        <v>48338.5</v>
      </c>
      <c r="N86" s="64">
        <f t="shared" si="39"/>
        <v>176850.7</v>
      </c>
      <c r="O86" s="62">
        <f t="shared" si="40"/>
        <v>736096.5</v>
      </c>
    </row>
    <row r="87" spans="1:19" hidden="1" x14ac:dyDescent="0.25">
      <c r="A87" s="42" t="s">
        <v>47</v>
      </c>
      <c r="B87" s="76">
        <v>131110.6</v>
      </c>
      <c r="C87" s="71">
        <v>253277.9</v>
      </c>
      <c r="D87" s="62">
        <f t="shared" si="43"/>
        <v>384388.5</v>
      </c>
      <c r="E87" s="72">
        <v>127077.79999999997</v>
      </c>
      <c r="F87" s="62">
        <f t="shared" si="37"/>
        <v>511466.3</v>
      </c>
      <c r="G87" s="75">
        <v>87855.799999999988</v>
      </c>
      <c r="H87" s="72">
        <f t="shared" si="38"/>
        <v>599322.1</v>
      </c>
      <c r="I87" s="71">
        <v>5313.2</v>
      </c>
      <c r="J87" s="72">
        <v>133172.20000000001</v>
      </c>
      <c r="K87" s="61">
        <v>-2224.0000000000009</v>
      </c>
      <c r="L87" s="62" t="s">
        <v>30</v>
      </c>
      <c r="M87" s="63">
        <v>29726.7</v>
      </c>
      <c r="N87" s="64">
        <f t="shared" si="39"/>
        <v>165988.10000000003</v>
      </c>
      <c r="O87" s="62">
        <f t="shared" si="40"/>
        <v>765310.2</v>
      </c>
    </row>
    <row r="88" spans="1:19" hidden="1" x14ac:dyDescent="0.25">
      <c r="A88" s="42" t="s">
        <v>44</v>
      </c>
      <c r="B88" s="76">
        <v>146816.70000000001</v>
      </c>
      <c r="C88" s="71">
        <v>264083.20000000001</v>
      </c>
      <c r="D88" s="62">
        <f t="shared" si="43"/>
        <v>410899.9</v>
      </c>
      <c r="E88" s="72">
        <v>131415</v>
      </c>
      <c r="F88" s="62">
        <f t="shared" si="37"/>
        <v>542314.9</v>
      </c>
      <c r="G88" s="75">
        <v>86018.4</v>
      </c>
      <c r="H88" s="72">
        <f t="shared" si="38"/>
        <v>628333.30000000005</v>
      </c>
      <c r="I88" s="71">
        <v>6419.6</v>
      </c>
      <c r="J88" s="72">
        <v>133080</v>
      </c>
      <c r="K88" s="61">
        <v>-754.70000000000255</v>
      </c>
      <c r="L88" s="62" t="s">
        <v>30</v>
      </c>
      <c r="M88" s="63">
        <v>33138</v>
      </c>
      <c r="N88" s="64">
        <f t="shared" si="39"/>
        <v>171882.9</v>
      </c>
      <c r="O88" s="62">
        <f t="shared" si="40"/>
        <v>800216.20000000007</v>
      </c>
    </row>
    <row r="89" spans="1:19" hidden="1" x14ac:dyDescent="0.25">
      <c r="A89" s="42" t="s">
        <v>48</v>
      </c>
      <c r="B89" s="76">
        <v>139581.70000000001</v>
      </c>
      <c r="C89" s="71">
        <v>277134.79999999993</v>
      </c>
      <c r="D89" s="62">
        <f t="shared" si="43"/>
        <v>416716.49999999994</v>
      </c>
      <c r="E89" s="72">
        <v>135215.90000000002</v>
      </c>
      <c r="F89" s="62">
        <f t="shared" si="37"/>
        <v>551932.39999999991</v>
      </c>
      <c r="G89" s="75">
        <v>84066.779999999984</v>
      </c>
      <c r="H89" s="72">
        <f t="shared" si="38"/>
        <v>635999.17999999993</v>
      </c>
      <c r="I89" s="71">
        <v>6302.1</v>
      </c>
      <c r="J89" s="72">
        <v>136684.79999999999</v>
      </c>
      <c r="K89" s="61">
        <v>-333.10000000000366</v>
      </c>
      <c r="L89" s="62" t="s">
        <v>30</v>
      </c>
      <c r="M89" s="63">
        <v>25849.8</v>
      </c>
      <c r="N89" s="64">
        <f t="shared" si="39"/>
        <v>168503.59999999998</v>
      </c>
      <c r="O89" s="62">
        <f t="shared" si="40"/>
        <v>804502.77999999991</v>
      </c>
    </row>
    <row r="90" spans="1:19" hidden="1" x14ac:dyDescent="0.25">
      <c r="A90" s="42" t="s">
        <v>37</v>
      </c>
      <c r="B90" s="76">
        <v>132533.90000000002</v>
      </c>
      <c r="C90" s="71">
        <v>281440.7</v>
      </c>
      <c r="D90" s="62">
        <f t="shared" ref="D90" si="44">SUM(B90:C90)</f>
        <v>413974.60000000003</v>
      </c>
      <c r="E90" s="72">
        <v>135496.70000000004</v>
      </c>
      <c r="F90" s="62">
        <f t="shared" si="37"/>
        <v>549471.30000000005</v>
      </c>
      <c r="G90" s="75">
        <v>87672.000000000015</v>
      </c>
      <c r="H90" s="72">
        <f t="shared" si="38"/>
        <v>637143.30000000005</v>
      </c>
      <c r="I90" s="71">
        <v>6642.8</v>
      </c>
      <c r="J90" s="72">
        <v>137623.70000000001</v>
      </c>
      <c r="K90" s="61">
        <v>2085.0999999999985</v>
      </c>
      <c r="L90" s="62" t="s">
        <v>30</v>
      </c>
      <c r="M90" s="63">
        <v>26001</v>
      </c>
      <c r="N90" s="64">
        <f t="shared" si="39"/>
        <v>172352.6</v>
      </c>
      <c r="O90" s="62">
        <f t="shared" si="40"/>
        <v>809495.9</v>
      </c>
    </row>
    <row r="91" spans="1:19" hidden="1" x14ac:dyDescent="0.25">
      <c r="A91" s="42" t="s">
        <v>90</v>
      </c>
      <c r="B91" s="76">
        <v>128990.40000000001</v>
      </c>
      <c r="C91" s="71">
        <v>274175.3</v>
      </c>
      <c r="D91" s="62">
        <f t="shared" ref="D91" si="45">SUM(B91:C91)</f>
        <v>403165.7</v>
      </c>
      <c r="E91" s="72">
        <v>139284.1</v>
      </c>
      <c r="F91" s="62">
        <f t="shared" si="37"/>
        <v>542449.80000000005</v>
      </c>
      <c r="G91" s="75">
        <v>85605.500000000044</v>
      </c>
      <c r="H91" s="72">
        <f t="shared" si="38"/>
        <v>628055.30000000005</v>
      </c>
      <c r="I91" s="71">
        <v>6102.1</v>
      </c>
      <c r="J91" s="72">
        <v>140278.9</v>
      </c>
      <c r="K91" s="61">
        <v>689.800000000002</v>
      </c>
      <c r="L91" s="62" t="s">
        <v>30</v>
      </c>
      <c r="M91" s="63">
        <v>32245.3</v>
      </c>
      <c r="N91" s="64">
        <f t="shared" si="39"/>
        <v>179316.09999999998</v>
      </c>
      <c r="O91" s="62">
        <f t="shared" si="40"/>
        <v>807371.4</v>
      </c>
      <c r="Q91" s="7"/>
      <c r="R91" s="7"/>
      <c r="S91" s="7"/>
    </row>
    <row r="92" spans="1:19" hidden="1" x14ac:dyDescent="0.25">
      <c r="A92" s="42" t="s">
        <v>91</v>
      </c>
      <c r="B92" s="76">
        <v>126339.2</v>
      </c>
      <c r="C92" s="71">
        <v>288109.40899999999</v>
      </c>
      <c r="D92" s="62">
        <f t="shared" ref="D92" si="46">SUM(B92:C92)</f>
        <v>414448.609</v>
      </c>
      <c r="E92" s="72">
        <v>137014.20000000001</v>
      </c>
      <c r="F92" s="62">
        <f t="shared" si="37"/>
        <v>551462.80900000001</v>
      </c>
      <c r="G92" s="75">
        <v>88872.999999999985</v>
      </c>
      <c r="H92" s="72">
        <f t="shared" si="38"/>
        <v>640335.80900000001</v>
      </c>
      <c r="I92" s="71">
        <v>6389.5</v>
      </c>
      <c r="J92" s="72">
        <v>146099.5</v>
      </c>
      <c r="K92" s="61">
        <v>2465.0999999999967</v>
      </c>
      <c r="L92" s="62" t="s">
        <v>30</v>
      </c>
      <c r="M92" s="63">
        <v>32300.2</v>
      </c>
      <c r="N92" s="64">
        <f t="shared" si="39"/>
        <v>187254.30000000002</v>
      </c>
      <c r="O92" s="62">
        <f t="shared" si="40"/>
        <v>827590.10900000005</v>
      </c>
      <c r="Q92" s="7"/>
      <c r="R92" s="7"/>
      <c r="S92" s="7"/>
    </row>
    <row r="93" spans="1:19" hidden="1" x14ac:dyDescent="0.25">
      <c r="A93" s="42" t="s">
        <v>92</v>
      </c>
      <c r="B93" s="76">
        <v>139103.40000000002</v>
      </c>
      <c r="C93" s="71">
        <v>313759</v>
      </c>
      <c r="D93" s="62">
        <f t="shared" ref="D93" si="47">SUM(B93:C93)</f>
        <v>452862.4</v>
      </c>
      <c r="E93" s="72">
        <v>144147.40000000002</v>
      </c>
      <c r="F93" s="62">
        <f t="shared" si="37"/>
        <v>597009.80000000005</v>
      </c>
      <c r="G93" s="75">
        <v>89620</v>
      </c>
      <c r="H93" s="72">
        <f t="shared" si="38"/>
        <v>686629.8</v>
      </c>
      <c r="I93" s="71">
        <v>10515.6</v>
      </c>
      <c r="J93" s="72">
        <v>158677.79999999999</v>
      </c>
      <c r="K93" s="61">
        <v>970.69999999999709</v>
      </c>
      <c r="L93" s="62" t="s">
        <v>30</v>
      </c>
      <c r="M93" s="63">
        <v>38428.9</v>
      </c>
      <c r="N93" s="64">
        <f t="shared" si="39"/>
        <v>208592.99999999997</v>
      </c>
      <c r="O93" s="62">
        <f t="shared" si="40"/>
        <v>895222.8</v>
      </c>
      <c r="Q93" s="7"/>
      <c r="R93" s="7"/>
      <c r="S93" s="7"/>
    </row>
    <row r="94" spans="1:19" hidden="1" x14ac:dyDescent="0.25">
      <c r="A94" s="42"/>
      <c r="B94" s="76"/>
      <c r="C94" s="71"/>
      <c r="D94" s="62"/>
      <c r="E94" s="72"/>
      <c r="F94" s="62"/>
      <c r="G94" s="75"/>
      <c r="H94" s="72"/>
      <c r="I94" s="71"/>
      <c r="J94" s="72"/>
      <c r="K94" s="61"/>
      <c r="L94" s="62"/>
      <c r="M94" s="105"/>
      <c r="N94" s="64"/>
      <c r="O94" s="62"/>
      <c r="Q94" s="7"/>
      <c r="R94" s="7"/>
      <c r="S94" s="7"/>
    </row>
    <row r="95" spans="1:19" hidden="1" x14ac:dyDescent="0.25">
      <c r="A95" s="42" t="s">
        <v>43</v>
      </c>
      <c r="B95" s="76">
        <v>127026.7</v>
      </c>
      <c r="C95" s="71">
        <v>306302.90000000008</v>
      </c>
      <c r="D95" s="62">
        <f t="shared" ref="D95" si="48">SUM(B95:C95)</f>
        <v>433329.60000000009</v>
      </c>
      <c r="E95" s="72">
        <v>144051.4</v>
      </c>
      <c r="F95" s="62">
        <f t="shared" si="37"/>
        <v>577381.00000000012</v>
      </c>
      <c r="G95" s="75">
        <v>72765.599999999991</v>
      </c>
      <c r="H95" s="72">
        <f t="shared" si="38"/>
        <v>650146.60000000009</v>
      </c>
      <c r="I95" s="71">
        <v>9347.1</v>
      </c>
      <c r="J95" s="72">
        <v>158863.70000000001</v>
      </c>
      <c r="K95" s="61">
        <v>6884.4</v>
      </c>
      <c r="L95" s="62" t="s">
        <v>30</v>
      </c>
      <c r="M95" s="63">
        <v>29975.3</v>
      </c>
      <c r="N95" s="64">
        <f t="shared" si="39"/>
        <v>205070.5</v>
      </c>
      <c r="O95" s="62">
        <f t="shared" si="40"/>
        <v>855217.10000000009</v>
      </c>
      <c r="Q95" s="7"/>
      <c r="R95" s="7"/>
      <c r="S95" s="7"/>
    </row>
    <row r="96" spans="1:19" hidden="1" x14ac:dyDescent="0.25">
      <c r="A96" s="42" t="s">
        <v>77</v>
      </c>
      <c r="B96" s="76">
        <v>128039.29999999999</v>
      </c>
      <c r="C96" s="71">
        <v>303632.40000000002</v>
      </c>
      <c r="D96" s="62">
        <f t="shared" ref="D96" si="49">SUM(B96:C96)</f>
        <v>431671.7</v>
      </c>
      <c r="E96" s="72">
        <v>144096.79999999999</v>
      </c>
      <c r="F96" s="62">
        <f t="shared" si="37"/>
        <v>575768.5</v>
      </c>
      <c r="G96" s="75">
        <v>76040.899999999994</v>
      </c>
      <c r="H96" s="72">
        <f t="shared" si="38"/>
        <v>651809.4</v>
      </c>
      <c r="I96" s="71">
        <v>9342.1</v>
      </c>
      <c r="J96" s="72">
        <v>158502.1</v>
      </c>
      <c r="K96" s="61">
        <v>3241.299999999997</v>
      </c>
      <c r="L96" s="62" t="s">
        <v>30</v>
      </c>
      <c r="M96" s="63">
        <v>34325.1</v>
      </c>
      <c r="N96" s="64">
        <f t="shared" si="39"/>
        <v>205410.6</v>
      </c>
      <c r="O96" s="62">
        <f t="shared" si="40"/>
        <v>857220</v>
      </c>
      <c r="Q96" s="7"/>
      <c r="R96" s="7"/>
      <c r="S96" s="7"/>
    </row>
    <row r="97" spans="1:19" hidden="1" x14ac:dyDescent="0.25">
      <c r="A97" s="42" t="s">
        <v>78</v>
      </c>
      <c r="B97" s="76">
        <v>132479</v>
      </c>
      <c r="C97" s="71">
        <v>317026.5</v>
      </c>
      <c r="D97" s="62">
        <f t="shared" ref="D97" si="50">SUM(B97:C97)</f>
        <v>449505.5</v>
      </c>
      <c r="E97" s="72">
        <v>149107.60000000003</v>
      </c>
      <c r="F97" s="62">
        <f t="shared" si="37"/>
        <v>598613.10000000009</v>
      </c>
      <c r="G97" s="75">
        <v>73828.999999999942</v>
      </c>
      <c r="H97" s="72">
        <f t="shared" si="38"/>
        <v>672442.10000000009</v>
      </c>
      <c r="I97" s="71">
        <v>8476.4</v>
      </c>
      <c r="J97" s="72">
        <v>170358.1</v>
      </c>
      <c r="K97" s="61">
        <v>4706.4000000000078</v>
      </c>
      <c r="L97" s="62" t="s">
        <v>30</v>
      </c>
      <c r="M97" s="63">
        <v>24245.200000000001</v>
      </c>
      <c r="N97" s="64">
        <f t="shared" si="39"/>
        <v>207786.1</v>
      </c>
      <c r="O97" s="62">
        <f t="shared" si="40"/>
        <v>880228.20000000007</v>
      </c>
      <c r="Q97" s="7"/>
      <c r="R97" s="7"/>
      <c r="S97" s="7"/>
    </row>
    <row r="98" spans="1:19" hidden="1" x14ac:dyDescent="0.25">
      <c r="A98" s="42" t="s">
        <v>45</v>
      </c>
      <c r="B98" s="76">
        <v>137933.6</v>
      </c>
      <c r="C98" s="71">
        <v>318856.40000000002</v>
      </c>
      <c r="D98" s="62">
        <f t="shared" ref="D98" si="51">SUM(B98:C98)</f>
        <v>456790</v>
      </c>
      <c r="E98" s="72">
        <v>148631.20000000001</v>
      </c>
      <c r="F98" s="62">
        <f t="shared" si="37"/>
        <v>605421.19999999995</v>
      </c>
      <c r="G98" s="75">
        <v>73480.000000000015</v>
      </c>
      <c r="H98" s="72">
        <f t="shared" si="38"/>
        <v>678901.2</v>
      </c>
      <c r="I98" s="71">
        <v>8770.6</v>
      </c>
      <c r="J98" s="72">
        <v>171838.1</v>
      </c>
      <c r="K98" s="61">
        <v>3973.4999999999982</v>
      </c>
      <c r="L98" s="62" t="s">
        <v>30</v>
      </c>
      <c r="M98" s="63">
        <v>19997.900000000001</v>
      </c>
      <c r="N98" s="64">
        <f t="shared" si="39"/>
        <v>204580.1</v>
      </c>
      <c r="O98" s="62">
        <f t="shared" si="40"/>
        <v>883481.29999999993</v>
      </c>
      <c r="Q98" s="7"/>
      <c r="R98" s="7"/>
      <c r="S98" s="7"/>
    </row>
    <row r="99" spans="1:19" hidden="1" x14ac:dyDescent="0.25">
      <c r="A99" s="42" t="s">
        <v>46</v>
      </c>
      <c r="B99" s="76">
        <v>142771.59999999998</v>
      </c>
      <c r="C99" s="71">
        <v>315386.59999999992</v>
      </c>
      <c r="D99" s="62">
        <f t="shared" ref="D99" si="52">SUM(B99:C99)</f>
        <v>458158.1999999999</v>
      </c>
      <c r="E99" s="72">
        <v>153418.70000000001</v>
      </c>
      <c r="F99" s="62">
        <f t="shared" si="37"/>
        <v>611576.89999999991</v>
      </c>
      <c r="G99" s="75">
        <v>72494.900000000052</v>
      </c>
      <c r="H99" s="72">
        <f t="shared" si="38"/>
        <v>684071.79999999993</v>
      </c>
      <c r="I99" s="71">
        <v>7873.8</v>
      </c>
      <c r="J99" s="72">
        <v>176102.7</v>
      </c>
      <c r="K99" s="61">
        <v>3317.3000000000011</v>
      </c>
      <c r="L99" s="62" t="s">
        <v>30</v>
      </c>
      <c r="M99" s="63">
        <v>22804.6</v>
      </c>
      <c r="N99" s="64">
        <f t="shared" si="39"/>
        <v>210098.4</v>
      </c>
      <c r="O99" s="62">
        <f t="shared" si="40"/>
        <v>894170.2</v>
      </c>
      <c r="Q99" s="7"/>
      <c r="R99" s="7"/>
      <c r="S99" s="7"/>
    </row>
    <row r="100" spans="1:19" hidden="1" x14ac:dyDescent="0.25">
      <c r="A100" s="42" t="s">
        <v>47</v>
      </c>
      <c r="B100" s="76">
        <v>154709.40000000002</v>
      </c>
      <c r="C100" s="71">
        <v>317610.7</v>
      </c>
      <c r="D100" s="62">
        <f t="shared" ref="D100" si="53">SUM(B100:C100)</f>
        <v>472320.10000000003</v>
      </c>
      <c r="E100" s="72">
        <v>160227.19999999995</v>
      </c>
      <c r="F100" s="62">
        <f t="shared" si="37"/>
        <v>632547.30000000005</v>
      </c>
      <c r="G100" s="75">
        <v>77501.999999999985</v>
      </c>
      <c r="H100" s="72">
        <f t="shared" si="38"/>
        <v>710049.3</v>
      </c>
      <c r="I100" s="71">
        <v>6058.6</v>
      </c>
      <c r="J100" s="72">
        <v>180127.5</v>
      </c>
      <c r="K100" s="61">
        <v>2887.4000000000015</v>
      </c>
      <c r="L100" s="62" t="s">
        <v>30</v>
      </c>
      <c r="M100" s="63">
        <v>20870.8</v>
      </c>
      <c r="N100" s="64">
        <f t="shared" si="39"/>
        <v>209944.3</v>
      </c>
      <c r="O100" s="62">
        <f t="shared" si="40"/>
        <v>919993.60000000009</v>
      </c>
      <c r="Q100" s="7"/>
      <c r="R100" s="7"/>
      <c r="S100" s="7"/>
    </row>
    <row r="101" spans="1:19" hidden="1" x14ac:dyDescent="0.25">
      <c r="A101" s="42" t="s">
        <v>44</v>
      </c>
      <c r="B101" s="76">
        <v>166704.4</v>
      </c>
      <c r="C101" s="71">
        <v>319469</v>
      </c>
      <c r="D101" s="62">
        <f t="shared" ref="D101" si="54">SUM(B101:C101)</f>
        <v>486173.4</v>
      </c>
      <c r="E101" s="72">
        <v>165219.99999999994</v>
      </c>
      <c r="F101" s="62">
        <f t="shared" si="37"/>
        <v>651393.39999999991</v>
      </c>
      <c r="G101" s="75">
        <v>91420.500000000015</v>
      </c>
      <c r="H101" s="72">
        <f t="shared" si="38"/>
        <v>742813.89999999991</v>
      </c>
      <c r="I101" s="71">
        <v>5680.5</v>
      </c>
      <c r="J101" s="72">
        <v>186348.9</v>
      </c>
      <c r="K101" s="61">
        <v>417.00000000000364</v>
      </c>
      <c r="L101" s="62" t="s">
        <v>30</v>
      </c>
      <c r="M101" s="63">
        <v>20054.2</v>
      </c>
      <c r="N101" s="64">
        <f t="shared" si="39"/>
        <v>212500.6</v>
      </c>
      <c r="O101" s="62">
        <f t="shared" si="40"/>
        <v>955314.49999999988</v>
      </c>
      <c r="Q101" s="7"/>
      <c r="R101" s="7"/>
      <c r="S101" s="7"/>
    </row>
    <row r="102" spans="1:19" hidden="1" x14ac:dyDescent="0.25">
      <c r="A102" s="42" t="s">
        <v>48</v>
      </c>
      <c r="B102" s="76">
        <v>160828.6</v>
      </c>
      <c r="C102" s="71">
        <v>311779.59999999986</v>
      </c>
      <c r="D102" s="62">
        <f t="shared" ref="D102" si="55">SUM(B102:C102)</f>
        <v>472608.19999999984</v>
      </c>
      <c r="E102" s="72">
        <v>171843.79999999996</v>
      </c>
      <c r="F102" s="62">
        <f t="shared" si="37"/>
        <v>644451.99999999977</v>
      </c>
      <c r="G102" s="75">
        <v>86928.5</v>
      </c>
      <c r="H102" s="72">
        <f t="shared" si="38"/>
        <v>731380.49999999977</v>
      </c>
      <c r="I102" s="71">
        <v>5244.3</v>
      </c>
      <c r="J102" s="72">
        <v>188188.2</v>
      </c>
      <c r="K102" s="61">
        <v>1164.299999999992</v>
      </c>
      <c r="L102" s="62" t="s">
        <v>30</v>
      </c>
      <c r="M102" s="63">
        <v>16923.099999999999</v>
      </c>
      <c r="N102" s="64">
        <f t="shared" si="39"/>
        <v>211519.9</v>
      </c>
      <c r="O102" s="62">
        <f t="shared" si="40"/>
        <v>942900.39999999979</v>
      </c>
      <c r="Q102" s="7"/>
      <c r="R102" s="7"/>
      <c r="S102" s="7"/>
    </row>
    <row r="103" spans="1:19" hidden="1" x14ac:dyDescent="0.25">
      <c r="A103" s="42" t="s">
        <v>37</v>
      </c>
      <c r="B103" s="76">
        <v>151383.70000000001</v>
      </c>
      <c r="C103" s="71">
        <v>292590.89999999991</v>
      </c>
      <c r="D103" s="62">
        <f t="shared" ref="D103:D134" si="56">SUM(B103:C103)</f>
        <v>443974.59999999992</v>
      </c>
      <c r="E103" s="72">
        <v>173844.59999999998</v>
      </c>
      <c r="F103" s="62">
        <f t="shared" si="37"/>
        <v>617819.19999999995</v>
      </c>
      <c r="G103" s="75">
        <v>83266.599999999991</v>
      </c>
      <c r="H103" s="72">
        <f t="shared" si="38"/>
        <v>701085.79999999993</v>
      </c>
      <c r="I103" s="71">
        <v>7790</v>
      </c>
      <c r="J103" s="72">
        <v>192311.3</v>
      </c>
      <c r="K103" s="61">
        <v>-374</v>
      </c>
      <c r="L103" s="62" t="s">
        <v>30</v>
      </c>
      <c r="M103" s="63">
        <v>21371.599999999999</v>
      </c>
      <c r="N103" s="64">
        <f t="shared" si="39"/>
        <v>221098.9</v>
      </c>
      <c r="O103" s="62">
        <f t="shared" si="40"/>
        <v>922184.7</v>
      </c>
      <c r="Q103" s="7"/>
      <c r="R103" s="7"/>
      <c r="S103" s="7"/>
    </row>
    <row r="104" spans="1:19" ht="18" hidden="1" x14ac:dyDescent="0.25">
      <c r="A104" s="80" t="s">
        <v>58</v>
      </c>
      <c r="B104" s="76">
        <v>145585.1</v>
      </c>
      <c r="C104" s="71">
        <v>302775.80000000005</v>
      </c>
      <c r="D104" s="62">
        <f t="shared" si="56"/>
        <v>448360.9</v>
      </c>
      <c r="E104" s="72">
        <v>172434.30000000002</v>
      </c>
      <c r="F104" s="62">
        <f t="shared" si="37"/>
        <v>620795.20000000007</v>
      </c>
      <c r="G104" s="75">
        <v>83822.999999999985</v>
      </c>
      <c r="H104" s="72">
        <f t="shared" si="38"/>
        <v>704618.20000000007</v>
      </c>
      <c r="I104" s="71">
        <v>10104.9</v>
      </c>
      <c r="J104" s="72">
        <v>196265</v>
      </c>
      <c r="K104" s="61">
        <v>597.59999999999854</v>
      </c>
      <c r="L104" s="62" t="s">
        <v>30</v>
      </c>
      <c r="M104" s="63">
        <v>21551.4</v>
      </c>
      <c r="N104" s="64">
        <f t="shared" si="39"/>
        <v>228518.9</v>
      </c>
      <c r="O104" s="62">
        <f t="shared" si="40"/>
        <v>933137.10000000009</v>
      </c>
      <c r="Q104" s="7"/>
      <c r="R104" s="7"/>
      <c r="S104" s="7"/>
    </row>
    <row r="105" spans="1:19" ht="18" hidden="1" x14ac:dyDescent="0.25">
      <c r="A105" s="80" t="s">
        <v>59</v>
      </c>
      <c r="B105" s="76">
        <v>140856.70000000001</v>
      </c>
      <c r="C105" s="71">
        <v>285184.7</v>
      </c>
      <c r="D105" s="62">
        <f t="shared" si="56"/>
        <v>426041.4</v>
      </c>
      <c r="E105" s="72">
        <v>177361.00000000003</v>
      </c>
      <c r="F105" s="62">
        <f t="shared" si="37"/>
        <v>603402.4</v>
      </c>
      <c r="G105" s="75">
        <v>85914.599999999962</v>
      </c>
      <c r="H105" s="72">
        <f t="shared" si="38"/>
        <v>689317</v>
      </c>
      <c r="I105" s="71">
        <v>12542.7</v>
      </c>
      <c r="J105" s="72">
        <v>199895.3</v>
      </c>
      <c r="K105" s="61">
        <v>-46.80000000000291</v>
      </c>
      <c r="L105" s="62" t="s">
        <v>30</v>
      </c>
      <c r="M105" s="63">
        <v>18499.099999999999</v>
      </c>
      <c r="N105" s="64">
        <f t="shared" si="39"/>
        <v>230890.30000000002</v>
      </c>
      <c r="O105" s="62">
        <f t="shared" si="40"/>
        <v>920207.3</v>
      </c>
      <c r="Q105" s="7"/>
      <c r="R105" s="7"/>
      <c r="S105" s="7"/>
    </row>
    <row r="106" spans="1:19" ht="18" hidden="1" x14ac:dyDescent="0.25">
      <c r="A106" s="80" t="s">
        <v>57</v>
      </c>
      <c r="B106" s="76">
        <v>153214.29999999999</v>
      </c>
      <c r="C106" s="71">
        <v>304364.6999999999</v>
      </c>
      <c r="D106" s="62">
        <f t="shared" si="56"/>
        <v>457578.99999999988</v>
      </c>
      <c r="E106" s="72">
        <v>178820.99999999997</v>
      </c>
      <c r="F106" s="62">
        <f t="shared" si="37"/>
        <v>636399.99999999988</v>
      </c>
      <c r="G106" s="75">
        <v>89132.400000000023</v>
      </c>
      <c r="H106" s="72">
        <f t="shared" si="38"/>
        <v>725532.39999999991</v>
      </c>
      <c r="I106" s="71">
        <v>12302.2</v>
      </c>
      <c r="J106" s="72">
        <v>197616.4</v>
      </c>
      <c r="K106" s="61">
        <v>8633.200000000008</v>
      </c>
      <c r="L106" s="62" t="s">
        <v>30</v>
      </c>
      <c r="M106" s="63">
        <v>60160.6</v>
      </c>
      <c r="N106" s="64">
        <f t="shared" si="39"/>
        <v>278712.40000000002</v>
      </c>
      <c r="O106" s="62">
        <f t="shared" si="40"/>
        <v>1004244.7999999999</v>
      </c>
      <c r="Q106" s="7"/>
      <c r="R106" s="7"/>
      <c r="S106" s="7"/>
    </row>
    <row r="107" spans="1:19" hidden="1" x14ac:dyDescent="0.25">
      <c r="A107" s="80"/>
      <c r="B107" s="76"/>
      <c r="C107" s="71"/>
      <c r="D107" s="62"/>
      <c r="E107" s="72"/>
      <c r="F107" s="62"/>
      <c r="G107" s="75"/>
      <c r="H107" s="72"/>
      <c r="I107" s="71"/>
      <c r="J107" s="72"/>
      <c r="K107" s="61"/>
      <c r="L107" s="62"/>
      <c r="M107" s="105"/>
      <c r="N107" s="64"/>
      <c r="O107" s="62"/>
      <c r="Q107" s="7"/>
      <c r="R107" s="7"/>
      <c r="S107" s="7"/>
    </row>
    <row r="108" spans="1:19" ht="16.5" hidden="1" x14ac:dyDescent="0.25">
      <c r="A108" s="42" t="s">
        <v>49</v>
      </c>
      <c r="B108" s="76">
        <v>145087.9</v>
      </c>
      <c r="C108" s="71">
        <v>311839.20000000013</v>
      </c>
      <c r="D108" s="62">
        <f t="shared" si="56"/>
        <v>456927.10000000009</v>
      </c>
      <c r="E108" s="72">
        <v>168187.89999999997</v>
      </c>
      <c r="F108" s="62">
        <f t="shared" si="37"/>
        <v>625115</v>
      </c>
      <c r="G108" s="75">
        <v>97211.999999999985</v>
      </c>
      <c r="H108" s="72">
        <f t="shared" si="38"/>
        <v>722327</v>
      </c>
      <c r="I108" s="71">
        <v>12079.5</v>
      </c>
      <c r="J108" s="72">
        <v>206230</v>
      </c>
      <c r="K108" s="61">
        <v>-476.29999999999563</v>
      </c>
      <c r="L108" s="62" t="s">
        <v>30</v>
      </c>
      <c r="M108" s="63">
        <v>24487.3</v>
      </c>
      <c r="N108" s="64">
        <f t="shared" si="39"/>
        <v>242320.5</v>
      </c>
      <c r="O108" s="62">
        <f t="shared" si="40"/>
        <v>964647.5</v>
      </c>
      <c r="Q108" s="7"/>
      <c r="R108" s="7"/>
      <c r="S108" s="7"/>
    </row>
    <row r="109" spans="1:19" hidden="1" x14ac:dyDescent="0.25">
      <c r="A109" s="88" t="s">
        <v>88</v>
      </c>
      <c r="B109" s="76">
        <v>146726.20000000001</v>
      </c>
      <c r="C109" s="71">
        <v>305926.7</v>
      </c>
      <c r="D109" s="62">
        <f t="shared" si="56"/>
        <v>452652.9</v>
      </c>
      <c r="E109" s="72">
        <v>168311.6</v>
      </c>
      <c r="F109" s="62">
        <f t="shared" si="37"/>
        <v>620964.5</v>
      </c>
      <c r="G109" s="75">
        <v>100602.09999999999</v>
      </c>
      <c r="H109" s="72">
        <f t="shared" si="38"/>
        <v>721566.6</v>
      </c>
      <c r="I109" s="71">
        <v>7387.8</v>
      </c>
      <c r="J109" s="72">
        <v>206099</v>
      </c>
      <c r="K109" s="61">
        <v>-2179.8000000000029</v>
      </c>
      <c r="L109" s="62" t="s">
        <v>30</v>
      </c>
      <c r="M109" s="63">
        <v>25996</v>
      </c>
      <c r="N109" s="64">
        <f t="shared" si="39"/>
        <v>237303</v>
      </c>
      <c r="O109" s="62">
        <f t="shared" si="40"/>
        <v>958869.6</v>
      </c>
      <c r="Q109" s="7"/>
      <c r="R109" s="7"/>
      <c r="S109" s="7"/>
    </row>
    <row r="110" spans="1:19" hidden="1" x14ac:dyDescent="0.25">
      <c r="A110" s="88" t="s">
        <v>89</v>
      </c>
      <c r="B110" s="76">
        <v>147382.69999999998</v>
      </c>
      <c r="C110" s="71">
        <v>295047.5</v>
      </c>
      <c r="D110" s="62">
        <f t="shared" si="56"/>
        <v>442430.19999999995</v>
      </c>
      <c r="E110" s="72">
        <v>172613.29999999996</v>
      </c>
      <c r="F110" s="62">
        <f t="shared" si="37"/>
        <v>615043.49999999988</v>
      </c>
      <c r="G110" s="75">
        <v>93411.700000000012</v>
      </c>
      <c r="H110" s="72">
        <f t="shared" si="38"/>
        <v>708455.2</v>
      </c>
      <c r="I110" s="71">
        <v>6964.2</v>
      </c>
      <c r="J110" s="72">
        <v>198444.4</v>
      </c>
      <c r="K110" s="61">
        <v>932.40000000000146</v>
      </c>
      <c r="L110" s="62" t="s">
        <v>30</v>
      </c>
      <c r="M110" s="63">
        <v>14246.5</v>
      </c>
      <c r="N110" s="64">
        <f t="shared" si="39"/>
        <v>220587.5</v>
      </c>
      <c r="O110" s="62">
        <f t="shared" si="40"/>
        <v>929042.7</v>
      </c>
      <c r="Q110" s="7"/>
      <c r="R110" s="7"/>
      <c r="S110" s="7"/>
    </row>
    <row r="111" spans="1:19" hidden="1" x14ac:dyDescent="0.25">
      <c r="A111" s="88" t="s">
        <v>45</v>
      </c>
      <c r="B111" s="76">
        <v>152583.9</v>
      </c>
      <c r="C111" s="71">
        <v>299330.60000000003</v>
      </c>
      <c r="D111" s="62">
        <f t="shared" si="56"/>
        <v>451914.5</v>
      </c>
      <c r="E111" s="72">
        <v>173370.99999999997</v>
      </c>
      <c r="F111" s="62">
        <f t="shared" si="37"/>
        <v>625285.5</v>
      </c>
      <c r="G111" s="75">
        <v>96943.89999999998</v>
      </c>
      <c r="H111" s="72">
        <f t="shared" si="38"/>
        <v>722229.4</v>
      </c>
      <c r="I111" s="71">
        <v>6330.1</v>
      </c>
      <c r="J111" s="72">
        <v>201361.5</v>
      </c>
      <c r="K111" s="61">
        <v>-474.39999999999418</v>
      </c>
      <c r="L111" s="62" t="s">
        <v>30</v>
      </c>
      <c r="M111" s="63">
        <v>9516.2000000000007</v>
      </c>
      <c r="N111" s="64">
        <f t="shared" si="39"/>
        <v>216733.40000000002</v>
      </c>
      <c r="O111" s="62">
        <f t="shared" si="40"/>
        <v>938962.8</v>
      </c>
      <c r="Q111" s="7"/>
      <c r="R111" s="7"/>
      <c r="S111" s="7"/>
    </row>
    <row r="112" spans="1:19" hidden="1" x14ac:dyDescent="0.25">
      <c r="A112" s="88" t="s">
        <v>46</v>
      </c>
      <c r="B112" s="76">
        <v>147340.20000000001</v>
      </c>
      <c r="C112" s="71">
        <v>303048.2</v>
      </c>
      <c r="D112" s="62">
        <f t="shared" si="56"/>
        <v>450388.4</v>
      </c>
      <c r="E112" s="72">
        <v>172553.9</v>
      </c>
      <c r="F112" s="62">
        <f t="shared" si="37"/>
        <v>622942.30000000005</v>
      </c>
      <c r="G112" s="75">
        <v>97646.000000000015</v>
      </c>
      <c r="H112" s="72">
        <f t="shared" si="38"/>
        <v>720588.3</v>
      </c>
      <c r="I112" s="71">
        <v>10020</v>
      </c>
      <c r="J112" s="72">
        <v>200453.9</v>
      </c>
      <c r="K112" s="61">
        <v>1147.0999999999913</v>
      </c>
      <c r="L112" s="62" t="s">
        <v>30</v>
      </c>
      <c r="M112" s="63">
        <v>14469.8</v>
      </c>
      <c r="N112" s="64">
        <f t="shared" si="39"/>
        <v>226090.8</v>
      </c>
      <c r="O112" s="62">
        <f t="shared" si="40"/>
        <v>946679.10000000009</v>
      </c>
      <c r="Q112" s="7"/>
      <c r="R112" s="7"/>
      <c r="S112" s="7"/>
    </row>
    <row r="113" spans="1:19" hidden="1" x14ac:dyDescent="0.25">
      <c r="A113" s="88" t="s">
        <v>47</v>
      </c>
      <c r="B113" s="76">
        <v>164761.60000000001</v>
      </c>
      <c r="C113" s="71">
        <v>298311.09999999992</v>
      </c>
      <c r="D113" s="62">
        <f t="shared" si="56"/>
        <v>463072.69999999995</v>
      </c>
      <c r="E113" s="72">
        <v>174539.6</v>
      </c>
      <c r="F113" s="62">
        <f t="shared" si="37"/>
        <v>637612.29999999993</v>
      </c>
      <c r="G113" s="75">
        <v>102021.9</v>
      </c>
      <c r="H113" s="72">
        <f t="shared" si="38"/>
        <v>739634.2</v>
      </c>
      <c r="I113" s="71">
        <v>9147.7000000000007</v>
      </c>
      <c r="J113" s="72">
        <v>209012.4</v>
      </c>
      <c r="K113" s="61">
        <v>-1191.8999999999942</v>
      </c>
      <c r="L113" s="62" t="s">
        <v>30</v>
      </c>
      <c r="M113" s="63">
        <v>16904.599999999999</v>
      </c>
      <c r="N113" s="64">
        <f t="shared" si="39"/>
        <v>233872.80000000002</v>
      </c>
      <c r="O113" s="62">
        <f t="shared" si="40"/>
        <v>973507</v>
      </c>
      <c r="Q113" s="7"/>
      <c r="R113" s="7"/>
      <c r="S113" s="7"/>
    </row>
    <row r="114" spans="1:19" hidden="1" x14ac:dyDescent="0.25">
      <c r="A114" s="88" t="s">
        <v>44</v>
      </c>
      <c r="B114" s="76">
        <v>170504.30000000002</v>
      </c>
      <c r="C114" s="71">
        <v>301860.70000000007</v>
      </c>
      <c r="D114" s="62">
        <f t="shared" si="56"/>
        <v>472365.00000000012</v>
      </c>
      <c r="E114" s="72">
        <v>171879.59999999998</v>
      </c>
      <c r="F114" s="62">
        <f t="shared" si="37"/>
        <v>644244.60000000009</v>
      </c>
      <c r="G114" s="75">
        <v>110827.8</v>
      </c>
      <c r="H114" s="72">
        <f t="shared" si="38"/>
        <v>755072.40000000014</v>
      </c>
      <c r="I114" s="71">
        <v>8263.5</v>
      </c>
      <c r="J114" s="72">
        <v>226612.6</v>
      </c>
      <c r="K114" s="61">
        <v>231.40000000000146</v>
      </c>
      <c r="L114" s="62" t="s">
        <v>30</v>
      </c>
      <c r="M114" s="63">
        <v>8480.4</v>
      </c>
      <c r="N114" s="64">
        <f t="shared" si="39"/>
        <v>243587.9</v>
      </c>
      <c r="O114" s="62">
        <f t="shared" si="40"/>
        <v>998660.30000000016</v>
      </c>
      <c r="Q114" s="7"/>
      <c r="R114" s="7"/>
      <c r="S114" s="7"/>
    </row>
    <row r="115" spans="1:19" hidden="1" x14ac:dyDescent="0.25">
      <c r="A115" s="88" t="s">
        <v>48</v>
      </c>
      <c r="B115" s="76">
        <v>175124.3</v>
      </c>
      <c r="C115" s="71">
        <v>309506.7</v>
      </c>
      <c r="D115" s="62">
        <f t="shared" si="56"/>
        <v>484631</v>
      </c>
      <c r="E115" s="72">
        <v>172582.99999999997</v>
      </c>
      <c r="F115" s="62">
        <f t="shared" si="37"/>
        <v>657214</v>
      </c>
      <c r="G115" s="75">
        <v>123659.20000000003</v>
      </c>
      <c r="H115" s="72">
        <f t="shared" si="38"/>
        <v>780873.20000000007</v>
      </c>
      <c r="I115" s="71">
        <v>6689.5999999999995</v>
      </c>
      <c r="J115" s="72">
        <v>226875.5</v>
      </c>
      <c r="K115" s="61">
        <v>1332.9999999999854</v>
      </c>
      <c r="L115" s="62" t="s">
        <v>30</v>
      </c>
      <c r="M115" s="63">
        <v>6263.1</v>
      </c>
      <c r="N115" s="64">
        <f t="shared" si="39"/>
        <v>241161.19999999998</v>
      </c>
      <c r="O115" s="62">
        <f t="shared" si="40"/>
        <v>1022034.4</v>
      </c>
      <c r="Q115" s="7"/>
      <c r="R115" s="7"/>
      <c r="S115" s="7"/>
    </row>
    <row r="116" spans="1:19" hidden="1" x14ac:dyDescent="0.25">
      <c r="A116" s="88" t="s">
        <v>37</v>
      </c>
      <c r="B116" s="76">
        <v>162856.59999999998</v>
      </c>
      <c r="C116" s="71">
        <v>309694.40000000008</v>
      </c>
      <c r="D116" s="62">
        <f t="shared" si="56"/>
        <v>472551.00000000006</v>
      </c>
      <c r="E116" s="72">
        <v>171647.4</v>
      </c>
      <c r="F116" s="62">
        <f t="shared" si="37"/>
        <v>644198.40000000002</v>
      </c>
      <c r="G116" s="75">
        <v>126864.09999999999</v>
      </c>
      <c r="H116" s="72">
        <f t="shared" si="38"/>
        <v>771062.5</v>
      </c>
      <c r="I116" s="71">
        <v>8142</v>
      </c>
      <c r="J116" s="72">
        <v>228177.3</v>
      </c>
      <c r="K116" s="61">
        <v>-483.59999999999127</v>
      </c>
      <c r="L116" s="62" t="s">
        <v>30</v>
      </c>
      <c r="M116" s="63">
        <v>6916.2</v>
      </c>
      <c r="N116" s="64">
        <f t="shared" si="39"/>
        <v>242751.90000000002</v>
      </c>
      <c r="O116" s="62">
        <f t="shared" si="40"/>
        <v>1013814.4</v>
      </c>
      <c r="Q116" s="7"/>
      <c r="R116" s="7"/>
      <c r="S116" s="7"/>
    </row>
    <row r="117" spans="1:19" hidden="1" x14ac:dyDescent="0.25">
      <c r="A117" s="88" t="s">
        <v>90</v>
      </c>
      <c r="B117" s="76">
        <v>160103.30000000002</v>
      </c>
      <c r="C117" s="71">
        <v>319624.29999999987</v>
      </c>
      <c r="D117" s="62">
        <f t="shared" si="56"/>
        <v>479727.59999999986</v>
      </c>
      <c r="E117" s="72">
        <v>176524.3</v>
      </c>
      <c r="F117" s="62">
        <f t="shared" si="37"/>
        <v>656251.89999999991</v>
      </c>
      <c r="G117" s="75">
        <v>124639.20000000001</v>
      </c>
      <c r="H117" s="72">
        <f t="shared" si="38"/>
        <v>780891.09999999986</v>
      </c>
      <c r="I117" s="71">
        <v>8277.1</v>
      </c>
      <c r="J117" s="72">
        <v>229539.8</v>
      </c>
      <c r="K117" s="61">
        <v>-836.30000000000291</v>
      </c>
      <c r="L117" s="62" t="s">
        <v>30</v>
      </c>
      <c r="M117" s="63">
        <v>-1735.9</v>
      </c>
      <c r="N117" s="64">
        <f t="shared" si="39"/>
        <v>235244.69999999998</v>
      </c>
      <c r="O117" s="62">
        <f t="shared" si="40"/>
        <v>1016135.7999999998</v>
      </c>
      <c r="Q117" s="7"/>
      <c r="R117" s="7"/>
      <c r="S117" s="7"/>
    </row>
    <row r="118" spans="1:19" hidden="1" x14ac:dyDescent="0.25">
      <c r="A118" s="88" t="s">
        <v>91</v>
      </c>
      <c r="B118" s="76">
        <v>160390.39999999999</v>
      </c>
      <c r="C118" s="71">
        <v>323000.7</v>
      </c>
      <c r="D118" s="62">
        <f t="shared" si="56"/>
        <v>483391.1</v>
      </c>
      <c r="E118" s="72">
        <v>187071.59999999998</v>
      </c>
      <c r="F118" s="62">
        <f t="shared" si="37"/>
        <v>670462.69999999995</v>
      </c>
      <c r="G118" s="75">
        <v>119892.59999999998</v>
      </c>
      <c r="H118" s="72">
        <f t="shared" si="38"/>
        <v>790355.29999999993</v>
      </c>
      <c r="I118" s="71">
        <v>11660.1</v>
      </c>
      <c r="J118" s="72">
        <v>231986.1</v>
      </c>
      <c r="K118" s="61">
        <v>8263.4999999999964</v>
      </c>
      <c r="L118" s="62" t="s">
        <v>30</v>
      </c>
      <c r="M118" s="63">
        <v>6990.6</v>
      </c>
      <c r="N118" s="64">
        <f t="shared" si="39"/>
        <v>258900.30000000002</v>
      </c>
      <c r="O118" s="62">
        <f t="shared" si="40"/>
        <v>1049255.5999999999</v>
      </c>
      <c r="Q118" s="7"/>
      <c r="R118" s="7"/>
      <c r="S118" s="7"/>
    </row>
    <row r="119" spans="1:19" hidden="1" x14ac:dyDescent="0.25">
      <c r="A119" s="88" t="s">
        <v>92</v>
      </c>
      <c r="B119" s="76">
        <v>173871.59999999998</v>
      </c>
      <c r="C119" s="71">
        <v>339675.3000000001</v>
      </c>
      <c r="D119" s="62">
        <f t="shared" si="56"/>
        <v>513546.90000000008</v>
      </c>
      <c r="E119" s="72">
        <v>194506.10000000003</v>
      </c>
      <c r="F119" s="62">
        <f t="shared" si="37"/>
        <v>708053.00000000012</v>
      </c>
      <c r="G119" s="75">
        <v>148038.19999999998</v>
      </c>
      <c r="H119" s="72">
        <f t="shared" si="38"/>
        <v>856091.20000000007</v>
      </c>
      <c r="I119" s="71">
        <v>15658.2</v>
      </c>
      <c r="J119" s="72">
        <v>240548.6</v>
      </c>
      <c r="K119" s="61">
        <v>-2145.2999999999884</v>
      </c>
      <c r="L119" s="62" t="s">
        <v>30</v>
      </c>
      <c r="M119" s="63">
        <v>6571.1</v>
      </c>
      <c r="N119" s="64">
        <f t="shared" si="39"/>
        <v>260632.60000000003</v>
      </c>
      <c r="O119" s="62">
        <f t="shared" si="40"/>
        <v>1116723.8</v>
      </c>
      <c r="Q119" s="7"/>
      <c r="R119" s="7"/>
      <c r="S119" s="7"/>
    </row>
    <row r="120" spans="1:19" hidden="1" x14ac:dyDescent="0.25">
      <c r="A120" s="80"/>
      <c r="B120" s="76"/>
      <c r="C120" s="71"/>
      <c r="D120" s="62"/>
      <c r="E120" s="72"/>
      <c r="F120" s="62"/>
      <c r="G120" s="75"/>
      <c r="H120" s="72"/>
      <c r="I120" s="71"/>
      <c r="J120" s="72"/>
      <c r="K120" s="61"/>
      <c r="L120" s="62"/>
      <c r="M120" s="105"/>
      <c r="N120" s="64"/>
      <c r="O120" s="62"/>
      <c r="Q120" s="7"/>
      <c r="R120" s="7"/>
      <c r="S120" s="7"/>
    </row>
    <row r="121" spans="1:19" ht="18" hidden="1" x14ac:dyDescent="0.25">
      <c r="A121" s="80" t="s">
        <v>60</v>
      </c>
      <c r="B121" s="76">
        <v>164218</v>
      </c>
      <c r="C121" s="71">
        <v>334242.39999999997</v>
      </c>
      <c r="D121" s="62">
        <f t="shared" si="56"/>
        <v>498460.39999999997</v>
      </c>
      <c r="E121" s="72">
        <v>196844.90000000002</v>
      </c>
      <c r="F121" s="62">
        <f t="shared" si="37"/>
        <v>695305.3</v>
      </c>
      <c r="G121" s="75">
        <v>137726.5</v>
      </c>
      <c r="H121" s="72">
        <f t="shared" si="38"/>
        <v>833031.8</v>
      </c>
      <c r="I121" s="71">
        <v>12013.6</v>
      </c>
      <c r="J121" s="72">
        <v>244554.7</v>
      </c>
      <c r="K121" s="61">
        <v>332.90000000000146</v>
      </c>
      <c r="L121" s="62" t="s">
        <v>30</v>
      </c>
      <c r="M121" s="63">
        <v>7972</v>
      </c>
      <c r="N121" s="64">
        <f t="shared" si="39"/>
        <v>264873.2</v>
      </c>
      <c r="O121" s="62">
        <f t="shared" si="40"/>
        <v>1097905</v>
      </c>
      <c r="Q121" s="7"/>
      <c r="R121" s="7"/>
      <c r="S121" s="7"/>
    </row>
    <row r="122" spans="1:19" hidden="1" x14ac:dyDescent="0.25">
      <c r="A122" s="80" t="s">
        <v>77</v>
      </c>
      <c r="B122" s="76">
        <v>167056.29999999999</v>
      </c>
      <c r="C122" s="71">
        <v>350111</v>
      </c>
      <c r="D122" s="62">
        <f t="shared" si="56"/>
        <v>517167.3</v>
      </c>
      <c r="E122" s="72">
        <v>193664.80000000002</v>
      </c>
      <c r="F122" s="62">
        <f t="shared" si="37"/>
        <v>710832.1</v>
      </c>
      <c r="G122" s="75">
        <v>152871.80000000002</v>
      </c>
      <c r="H122" s="72">
        <f t="shared" si="38"/>
        <v>863703.9</v>
      </c>
      <c r="I122" s="71">
        <v>9408</v>
      </c>
      <c r="J122" s="72">
        <v>251019.9</v>
      </c>
      <c r="K122" s="61">
        <v>2474.3999999999905</v>
      </c>
      <c r="L122" s="62" t="s">
        <v>30</v>
      </c>
      <c r="M122" s="63">
        <v>9121.1</v>
      </c>
      <c r="N122" s="64">
        <f t="shared" si="39"/>
        <v>272023.39999999997</v>
      </c>
      <c r="O122" s="62">
        <f t="shared" si="40"/>
        <v>1135727.3</v>
      </c>
      <c r="Q122" s="7"/>
      <c r="R122" s="7"/>
      <c r="S122" s="7"/>
    </row>
    <row r="123" spans="1:19" hidden="1" x14ac:dyDescent="0.25">
      <c r="A123" s="80" t="s">
        <v>78</v>
      </c>
      <c r="B123" s="76">
        <v>166888</v>
      </c>
      <c r="C123" s="71">
        <v>352474.70000000007</v>
      </c>
      <c r="D123" s="62">
        <f t="shared" si="56"/>
        <v>519362.70000000007</v>
      </c>
      <c r="E123" s="72">
        <v>200501.49999999997</v>
      </c>
      <c r="F123" s="62">
        <f t="shared" si="37"/>
        <v>719864.20000000007</v>
      </c>
      <c r="G123" s="75">
        <v>142410.10000000003</v>
      </c>
      <c r="H123" s="72">
        <f t="shared" si="38"/>
        <v>862274.3</v>
      </c>
      <c r="I123" s="71">
        <v>8762.2000000000007</v>
      </c>
      <c r="J123" s="72">
        <v>246685.2</v>
      </c>
      <c r="K123" s="61">
        <v>-694.40000000000146</v>
      </c>
      <c r="L123" s="62" t="s">
        <v>30</v>
      </c>
      <c r="M123" s="63">
        <v>1786.7</v>
      </c>
      <c r="N123" s="64">
        <f t="shared" si="39"/>
        <v>256539.70000000004</v>
      </c>
      <c r="O123" s="62">
        <f t="shared" si="40"/>
        <v>1118814</v>
      </c>
      <c r="Q123" s="7"/>
      <c r="R123" s="7"/>
      <c r="S123" s="7"/>
    </row>
    <row r="124" spans="1:19" hidden="1" x14ac:dyDescent="0.25">
      <c r="A124" s="80" t="s">
        <v>79</v>
      </c>
      <c r="B124" s="76">
        <v>170442.8</v>
      </c>
      <c r="C124" s="71">
        <v>354365.39999999991</v>
      </c>
      <c r="D124" s="62">
        <f t="shared" si="56"/>
        <v>524808.19999999995</v>
      </c>
      <c r="E124" s="72">
        <v>211573.69999999995</v>
      </c>
      <c r="F124" s="62">
        <f t="shared" si="37"/>
        <v>736381.89999999991</v>
      </c>
      <c r="G124" s="75">
        <v>146250.69999999998</v>
      </c>
      <c r="H124" s="72">
        <f t="shared" si="38"/>
        <v>882632.59999999986</v>
      </c>
      <c r="I124" s="71">
        <v>8634.1</v>
      </c>
      <c r="J124" s="72">
        <v>247850</v>
      </c>
      <c r="K124" s="61">
        <v>7138.5999999999967</v>
      </c>
      <c r="L124" s="62" t="s">
        <v>30</v>
      </c>
      <c r="M124" s="63">
        <v>1258.4000000000001</v>
      </c>
      <c r="N124" s="64">
        <f t="shared" si="39"/>
        <v>264881.10000000003</v>
      </c>
      <c r="O124" s="62">
        <f t="shared" si="40"/>
        <v>1147513.7</v>
      </c>
      <c r="Q124" s="7"/>
      <c r="R124" s="7"/>
      <c r="S124" s="7"/>
    </row>
    <row r="125" spans="1:19" hidden="1" x14ac:dyDescent="0.25">
      <c r="A125" s="80" t="s">
        <v>80</v>
      </c>
      <c r="B125" s="76">
        <v>174826.09999999998</v>
      </c>
      <c r="C125" s="71">
        <v>360405.4</v>
      </c>
      <c r="D125" s="62">
        <f t="shared" si="56"/>
        <v>535231.5</v>
      </c>
      <c r="E125" s="72">
        <v>211453.00000000003</v>
      </c>
      <c r="F125" s="62">
        <f t="shared" ref="F125:F134" si="57">D125+E125</f>
        <v>746684.5</v>
      </c>
      <c r="G125" s="75">
        <v>139779.1</v>
      </c>
      <c r="H125" s="72">
        <f t="shared" si="38"/>
        <v>886463.6</v>
      </c>
      <c r="I125" s="71">
        <v>5998.5</v>
      </c>
      <c r="J125" s="72">
        <v>246161.1</v>
      </c>
      <c r="K125" s="61">
        <v>-1049.8999999999924</v>
      </c>
      <c r="L125" s="62" t="s">
        <v>30</v>
      </c>
      <c r="M125" s="63">
        <v>-1485.1</v>
      </c>
      <c r="N125" s="64">
        <f t="shared" si="39"/>
        <v>249624.6</v>
      </c>
      <c r="O125" s="62">
        <f t="shared" si="40"/>
        <v>1136088.2</v>
      </c>
      <c r="Q125" s="7"/>
      <c r="R125" s="7"/>
      <c r="S125" s="7"/>
    </row>
    <row r="126" spans="1:19" hidden="1" x14ac:dyDescent="0.25">
      <c r="A126" s="80" t="s">
        <v>81</v>
      </c>
      <c r="B126" s="76">
        <v>180426.19999999998</v>
      </c>
      <c r="C126" s="71">
        <v>360068</v>
      </c>
      <c r="D126" s="62">
        <f t="shared" si="56"/>
        <v>540494.19999999995</v>
      </c>
      <c r="E126" s="72">
        <v>209123</v>
      </c>
      <c r="F126" s="62">
        <f t="shared" si="57"/>
        <v>749617.2</v>
      </c>
      <c r="G126" s="75">
        <v>136645.09999999995</v>
      </c>
      <c r="H126" s="72">
        <f t="shared" ref="H126:H134" si="58">F126+G126</f>
        <v>886262.29999999993</v>
      </c>
      <c r="I126" s="71">
        <v>3846.6</v>
      </c>
      <c r="J126" s="72">
        <v>243657</v>
      </c>
      <c r="K126" s="61">
        <v>-4937.2999999999884</v>
      </c>
      <c r="L126" s="62" t="s">
        <v>30</v>
      </c>
      <c r="M126" s="63">
        <v>-1817.1</v>
      </c>
      <c r="N126" s="64">
        <f t="shared" ref="N126:N134" si="59">SUM(I126:M126)</f>
        <v>240749.2</v>
      </c>
      <c r="O126" s="62">
        <f t="shared" ref="O126:O134" si="60">H126+N126</f>
        <v>1127011.5</v>
      </c>
      <c r="Q126" s="7"/>
      <c r="R126" s="7"/>
      <c r="S126" s="7"/>
    </row>
    <row r="127" spans="1:19" hidden="1" x14ac:dyDescent="0.25">
      <c r="A127" s="80" t="s">
        <v>82</v>
      </c>
      <c r="B127" s="76">
        <v>182475.8</v>
      </c>
      <c r="C127" s="71">
        <v>353136.6</v>
      </c>
      <c r="D127" s="62">
        <f t="shared" si="56"/>
        <v>535612.39999999991</v>
      </c>
      <c r="E127" s="72">
        <v>204809.4</v>
      </c>
      <c r="F127" s="62">
        <f t="shared" si="57"/>
        <v>740421.79999999993</v>
      </c>
      <c r="G127" s="75">
        <v>141184.90000000005</v>
      </c>
      <c r="H127" s="72">
        <f t="shared" si="58"/>
        <v>881606.7</v>
      </c>
      <c r="I127" s="71">
        <v>3846.6</v>
      </c>
      <c r="J127" s="72">
        <v>242606.3</v>
      </c>
      <c r="K127" s="61">
        <v>528.39999999999873</v>
      </c>
      <c r="L127" s="62" t="s">
        <v>30</v>
      </c>
      <c r="M127" s="63">
        <v>14282.7</v>
      </c>
      <c r="N127" s="64">
        <f t="shared" si="59"/>
        <v>261264</v>
      </c>
      <c r="O127" s="62">
        <f t="shared" si="60"/>
        <v>1142870.7</v>
      </c>
      <c r="Q127" s="7"/>
      <c r="R127" s="7"/>
      <c r="S127" s="7"/>
    </row>
    <row r="128" spans="1:19" hidden="1" x14ac:dyDescent="0.25">
      <c r="A128" s="80" t="s">
        <v>83</v>
      </c>
      <c r="B128" s="76">
        <v>182557.3</v>
      </c>
      <c r="C128" s="71">
        <v>379179.2</v>
      </c>
      <c r="D128" s="62">
        <f t="shared" si="56"/>
        <v>561736.5</v>
      </c>
      <c r="E128" s="72">
        <v>209898.10000000006</v>
      </c>
      <c r="F128" s="62">
        <f t="shared" si="57"/>
        <v>771634.60000000009</v>
      </c>
      <c r="G128" s="75">
        <f>132990.9+2826.8</f>
        <v>135817.69999999998</v>
      </c>
      <c r="H128" s="72">
        <f t="shared" si="58"/>
        <v>907452.3</v>
      </c>
      <c r="I128" s="71">
        <v>4059.5</v>
      </c>
      <c r="J128" s="72">
        <v>243062.8</v>
      </c>
      <c r="K128" s="61">
        <v>-146.600000000004</v>
      </c>
      <c r="L128" s="62" t="s">
        <v>30</v>
      </c>
      <c r="M128" s="63">
        <v>23085.7</v>
      </c>
      <c r="N128" s="64">
        <f t="shared" si="59"/>
        <v>270061.39999999997</v>
      </c>
      <c r="O128" s="62">
        <f t="shared" si="60"/>
        <v>1177513.7</v>
      </c>
      <c r="Q128" s="7"/>
      <c r="R128" s="7"/>
      <c r="S128" s="7"/>
    </row>
    <row r="129" spans="1:19" hidden="1" x14ac:dyDescent="0.25">
      <c r="A129" s="81" t="s">
        <v>76</v>
      </c>
      <c r="B129" s="76">
        <v>175392.6</v>
      </c>
      <c r="C129" s="71">
        <v>375125.9</v>
      </c>
      <c r="D129" s="62">
        <f t="shared" si="56"/>
        <v>550518.5</v>
      </c>
      <c r="E129" s="72">
        <v>216836.69999999998</v>
      </c>
      <c r="F129" s="62">
        <f t="shared" si="57"/>
        <v>767355.2</v>
      </c>
      <c r="G129" s="75">
        <v>135168.10000000006</v>
      </c>
      <c r="H129" s="72">
        <f t="shared" si="58"/>
        <v>902523.3</v>
      </c>
      <c r="I129" s="71">
        <v>3616.6</v>
      </c>
      <c r="J129" s="72">
        <v>244358.5</v>
      </c>
      <c r="K129" s="61">
        <v>1748.9999999999884</v>
      </c>
      <c r="L129" s="62" t="s">
        <v>30</v>
      </c>
      <c r="M129" s="63">
        <v>21917</v>
      </c>
      <c r="N129" s="64">
        <f t="shared" si="59"/>
        <v>271641.09999999998</v>
      </c>
      <c r="O129" s="62">
        <f t="shared" si="60"/>
        <v>1174164.3999999999</v>
      </c>
      <c r="Q129" s="7"/>
      <c r="R129" s="7"/>
      <c r="S129" s="7"/>
    </row>
    <row r="130" spans="1:19" hidden="1" x14ac:dyDescent="0.25">
      <c r="A130" s="81" t="s">
        <v>93</v>
      </c>
      <c r="B130" s="76">
        <v>177966.30000000002</v>
      </c>
      <c r="C130" s="71">
        <v>383906.5</v>
      </c>
      <c r="D130" s="62">
        <f t="shared" si="56"/>
        <v>561872.80000000005</v>
      </c>
      <c r="E130" s="72">
        <v>215806.9</v>
      </c>
      <c r="F130" s="62">
        <f t="shared" si="57"/>
        <v>777679.70000000007</v>
      </c>
      <c r="G130" s="75">
        <v>143509.69999999998</v>
      </c>
      <c r="H130" s="72">
        <f t="shared" si="58"/>
        <v>921189.4</v>
      </c>
      <c r="I130" s="71">
        <v>3527.8</v>
      </c>
      <c r="J130" s="72">
        <v>244685.5</v>
      </c>
      <c r="K130" s="61">
        <v>-468.79999999999745</v>
      </c>
      <c r="L130" s="62"/>
      <c r="M130" s="63">
        <v>24908.2</v>
      </c>
      <c r="N130" s="64">
        <f t="shared" si="59"/>
        <v>272652.7</v>
      </c>
      <c r="O130" s="62">
        <f t="shared" si="60"/>
        <v>1193842.1000000001</v>
      </c>
      <c r="Q130" s="7"/>
      <c r="R130" s="7"/>
      <c r="S130" s="7"/>
    </row>
    <row r="131" spans="1:19" hidden="1" x14ac:dyDescent="0.25">
      <c r="A131" s="81" t="s">
        <v>94</v>
      </c>
      <c r="B131" s="76">
        <v>179674.9</v>
      </c>
      <c r="C131" s="71">
        <v>375268.9</v>
      </c>
      <c r="D131" s="62">
        <f t="shared" si="56"/>
        <v>554943.80000000005</v>
      </c>
      <c r="E131" s="72">
        <v>223890.2</v>
      </c>
      <c r="F131" s="62">
        <f t="shared" si="57"/>
        <v>778834</v>
      </c>
      <c r="G131" s="75">
        <v>136721</v>
      </c>
      <c r="H131" s="72">
        <f t="shared" si="58"/>
        <v>915555</v>
      </c>
      <c r="I131" s="71">
        <v>6643.5</v>
      </c>
      <c r="J131" s="72">
        <v>248147.9</v>
      </c>
      <c r="K131" s="61">
        <v>-1118.3000000000156</v>
      </c>
      <c r="L131" s="62"/>
      <c r="M131" s="63">
        <v>18761.2</v>
      </c>
      <c r="N131" s="64">
        <f t="shared" si="59"/>
        <v>272434.3</v>
      </c>
      <c r="O131" s="62">
        <f t="shared" si="60"/>
        <v>1187989.3</v>
      </c>
      <c r="Q131" s="7"/>
      <c r="R131" s="7"/>
      <c r="S131" s="7"/>
    </row>
    <row r="132" spans="1:19" hidden="1" x14ac:dyDescent="0.25">
      <c r="A132" s="81" t="s">
        <v>95</v>
      </c>
      <c r="B132" s="76">
        <v>187487.1</v>
      </c>
      <c r="C132" s="71">
        <v>388496.8</v>
      </c>
      <c r="D132" s="62">
        <f t="shared" si="56"/>
        <v>575983.9</v>
      </c>
      <c r="E132" s="72">
        <v>225744.4</v>
      </c>
      <c r="F132" s="62">
        <f t="shared" si="57"/>
        <v>801728.3</v>
      </c>
      <c r="G132" s="75">
        <v>137799.59999999998</v>
      </c>
      <c r="H132" s="72">
        <f t="shared" si="58"/>
        <v>939527.9</v>
      </c>
      <c r="I132" s="71">
        <v>7533</v>
      </c>
      <c r="J132" s="72">
        <v>250392.5</v>
      </c>
      <c r="K132" s="61">
        <v>-320.90000000000691</v>
      </c>
      <c r="L132" s="62"/>
      <c r="M132" s="63">
        <v>4925.8999999999996</v>
      </c>
      <c r="N132" s="64">
        <f t="shared" si="59"/>
        <v>262530.5</v>
      </c>
      <c r="O132" s="62">
        <f t="shared" si="60"/>
        <v>1202058.3999999999</v>
      </c>
      <c r="Q132" s="7"/>
      <c r="R132" s="7"/>
      <c r="S132" s="7"/>
    </row>
    <row r="133" spans="1:19" x14ac:dyDescent="0.25">
      <c r="A133" s="80"/>
      <c r="B133" s="76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Q133" s="7"/>
      <c r="R133" s="7"/>
      <c r="S133" s="7"/>
    </row>
    <row r="134" spans="1:19" hidden="1" x14ac:dyDescent="0.25">
      <c r="A134" s="81" t="s">
        <v>71</v>
      </c>
      <c r="B134" s="76">
        <v>175642.4</v>
      </c>
      <c r="C134" s="71">
        <v>366127.9</v>
      </c>
      <c r="D134" s="62">
        <f t="shared" si="56"/>
        <v>541770.30000000005</v>
      </c>
      <c r="E134" s="71">
        <v>231534.00000000003</v>
      </c>
      <c r="F134" s="62">
        <f t="shared" si="57"/>
        <v>773304.3</v>
      </c>
      <c r="G134" s="75">
        <v>135961.69999999998</v>
      </c>
      <c r="H134" s="72">
        <f t="shared" si="58"/>
        <v>909266</v>
      </c>
      <c r="I134" s="71">
        <v>10044</v>
      </c>
      <c r="J134" s="71">
        <v>250827.8</v>
      </c>
      <c r="K134" s="61">
        <v>980.5</v>
      </c>
      <c r="L134" s="77"/>
      <c r="M134" s="77">
        <v>8943.4</v>
      </c>
      <c r="N134" s="64">
        <f t="shared" si="59"/>
        <v>270795.7</v>
      </c>
      <c r="O134" s="62">
        <f t="shared" si="60"/>
        <v>1180061.7</v>
      </c>
      <c r="Q134" s="7"/>
      <c r="R134" s="7"/>
      <c r="S134" s="7"/>
    </row>
    <row r="135" spans="1:19" ht="18" hidden="1" x14ac:dyDescent="0.25">
      <c r="A135" s="81" t="s">
        <v>72</v>
      </c>
      <c r="B135" s="76">
        <v>173764.2</v>
      </c>
      <c r="C135" s="71">
        <v>354754.6</v>
      </c>
      <c r="D135" s="62">
        <f t="shared" ref="D135" si="61">SUM(B135:C135)</f>
        <v>528518.80000000005</v>
      </c>
      <c r="E135" s="71">
        <v>244983.5</v>
      </c>
      <c r="F135" s="62">
        <f t="shared" ref="F135" si="62">D135+E135</f>
        <v>773502.3</v>
      </c>
      <c r="G135" s="75">
        <v>148866.6</v>
      </c>
      <c r="H135" s="72">
        <f t="shared" ref="H135" si="63">F135+G135</f>
        <v>922368.9</v>
      </c>
      <c r="I135" s="71">
        <f>9270.7</f>
        <v>9270.7000000000007</v>
      </c>
      <c r="J135" s="71">
        <v>252386.5</v>
      </c>
      <c r="K135" s="61">
        <v>3566.5</v>
      </c>
      <c r="L135" s="77"/>
      <c r="M135" s="77">
        <v>11316.1</v>
      </c>
      <c r="N135" s="64">
        <f t="shared" ref="N135" si="64">SUM(I135:M135)</f>
        <v>276539.8</v>
      </c>
      <c r="O135" s="62">
        <f t="shared" ref="O135" si="65">H135+N135</f>
        <v>1198908.7</v>
      </c>
      <c r="Q135" s="7"/>
      <c r="R135" s="7"/>
      <c r="S135" s="7"/>
    </row>
    <row r="136" spans="1:19" hidden="1" x14ac:dyDescent="0.25">
      <c r="A136" s="81" t="s">
        <v>106</v>
      </c>
      <c r="B136" s="76">
        <v>173152.2</v>
      </c>
      <c r="C136" s="71">
        <v>362275.9</v>
      </c>
      <c r="D136" s="62">
        <f t="shared" ref="D136" si="66">SUM(B136:C136)</f>
        <v>535428.10000000009</v>
      </c>
      <c r="E136" s="71">
        <v>245534.8</v>
      </c>
      <c r="F136" s="62">
        <f t="shared" ref="F136" si="67">D136+E136</f>
        <v>780962.90000000014</v>
      </c>
      <c r="G136" s="75">
        <v>150616.79999999999</v>
      </c>
      <c r="H136" s="72">
        <f t="shared" ref="H136" si="68">F136+G136</f>
        <v>931579.70000000019</v>
      </c>
      <c r="I136" s="71">
        <v>6602.2</v>
      </c>
      <c r="J136" s="71">
        <v>248039.6</v>
      </c>
      <c r="K136" s="61">
        <v>-973.2</v>
      </c>
      <c r="L136" s="77"/>
      <c r="M136" s="77">
        <v>3075.3</v>
      </c>
      <c r="N136" s="64">
        <f t="shared" ref="N136" si="69">SUM(I136:M136)</f>
        <v>256743.9</v>
      </c>
      <c r="O136" s="62">
        <f t="shared" ref="O136" si="70">H136+N136</f>
        <v>1188323.6000000001</v>
      </c>
      <c r="Q136" s="7"/>
      <c r="R136" s="7"/>
      <c r="S136" s="7"/>
    </row>
    <row r="137" spans="1:19" hidden="1" x14ac:dyDescent="0.25">
      <c r="A137" s="81" t="s">
        <v>108</v>
      </c>
      <c r="B137" s="76">
        <v>183065.2</v>
      </c>
      <c r="C137" s="71">
        <v>383988.6</v>
      </c>
      <c r="D137" s="62">
        <f t="shared" ref="D137" si="71">SUM(B137:C137)</f>
        <v>567053.80000000005</v>
      </c>
      <c r="E137" s="71">
        <v>248927</v>
      </c>
      <c r="F137" s="62">
        <f t="shared" ref="F137" si="72">D137+E137</f>
        <v>815980.8</v>
      </c>
      <c r="G137" s="75">
        <v>162944.29999999999</v>
      </c>
      <c r="H137" s="72">
        <f t="shared" ref="H137" si="73">F137+G137</f>
        <v>978925.10000000009</v>
      </c>
      <c r="I137" s="71">
        <v>6404.9</v>
      </c>
      <c r="J137" s="71">
        <v>277811.3</v>
      </c>
      <c r="K137" s="61">
        <v>3606.4</v>
      </c>
      <c r="L137" s="77"/>
      <c r="M137" s="77">
        <v>-23599.1</v>
      </c>
      <c r="N137" s="64">
        <f t="shared" ref="N137" si="74">SUM(I137:M137)</f>
        <v>264223.50000000006</v>
      </c>
      <c r="O137" s="62">
        <f t="shared" ref="O137" si="75">H137+N137</f>
        <v>1243148.6000000001</v>
      </c>
      <c r="Q137" s="7"/>
      <c r="R137" s="7"/>
      <c r="S137" s="7"/>
    </row>
    <row r="138" spans="1:19" hidden="1" x14ac:dyDescent="0.25">
      <c r="A138" s="81" t="s">
        <v>111</v>
      </c>
      <c r="B138" s="76">
        <v>189114.2</v>
      </c>
      <c r="C138" s="71">
        <v>378328</v>
      </c>
      <c r="D138" s="62">
        <f t="shared" ref="D138" si="76">SUM(B138:C138)</f>
        <v>567442.19999999995</v>
      </c>
      <c r="E138" s="71">
        <v>249532.7</v>
      </c>
      <c r="F138" s="62">
        <f t="shared" ref="F138" si="77">D138+E138</f>
        <v>816974.89999999991</v>
      </c>
      <c r="G138" s="75">
        <v>148742.79999999999</v>
      </c>
      <c r="H138" s="72">
        <f t="shared" ref="H138" si="78">F138+G138</f>
        <v>965717.7</v>
      </c>
      <c r="I138" s="71">
        <v>5114.3</v>
      </c>
      <c r="J138" s="71">
        <v>281424.2</v>
      </c>
      <c r="K138" s="61">
        <v>-1633.6</v>
      </c>
      <c r="L138" s="77"/>
      <c r="M138" s="77">
        <v>-21244.3</v>
      </c>
      <c r="N138" s="64">
        <f t="shared" ref="N138" si="79">SUM(I138:M138)</f>
        <v>263660.60000000003</v>
      </c>
      <c r="O138" s="62">
        <f t="shared" ref="O138" si="80">H138+N138</f>
        <v>1229378.3</v>
      </c>
      <c r="Q138" s="7"/>
      <c r="R138" s="7"/>
      <c r="S138" s="7"/>
    </row>
    <row r="139" spans="1:19" ht="18" hidden="1" x14ac:dyDescent="0.25">
      <c r="A139" s="81" t="s">
        <v>113</v>
      </c>
      <c r="B139" s="76">
        <v>195881.8</v>
      </c>
      <c r="C139" s="71">
        <v>405965.9</v>
      </c>
      <c r="D139" s="62">
        <f t="shared" ref="D139" si="81">SUM(B139:C139)</f>
        <v>601847.69999999995</v>
      </c>
      <c r="E139" s="71">
        <v>246002</v>
      </c>
      <c r="F139" s="62">
        <f t="shared" ref="F139" si="82">D139+E139</f>
        <v>847849.7</v>
      </c>
      <c r="G139" s="75">
        <v>146523.79999999999</v>
      </c>
      <c r="H139" s="72">
        <f t="shared" ref="H139" si="83">F139+G139</f>
        <v>994373.5</v>
      </c>
      <c r="I139" s="71">
        <v>2743.8</v>
      </c>
      <c r="J139" s="71">
        <v>282911.09999999998</v>
      </c>
      <c r="K139" s="61">
        <v>311.10000000000002</v>
      </c>
      <c r="L139" s="77"/>
      <c r="M139" s="77">
        <v>-16177.5</v>
      </c>
      <c r="N139" s="64">
        <f t="shared" ref="N139" si="84">SUM(I139:M139)</f>
        <v>269788.49999999994</v>
      </c>
      <c r="O139" s="62">
        <f t="shared" ref="O139" si="85">H139+N139</f>
        <v>1264162</v>
      </c>
      <c r="Q139" s="7"/>
      <c r="R139" s="7"/>
      <c r="S139" s="7"/>
    </row>
    <row r="140" spans="1:19" ht="18" hidden="1" x14ac:dyDescent="0.25">
      <c r="A140" s="81" t="s">
        <v>121</v>
      </c>
      <c r="B140" s="76">
        <v>205711.2</v>
      </c>
      <c r="C140" s="71">
        <v>414631.8</v>
      </c>
      <c r="D140" s="62">
        <f t="shared" ref="D140" si="86">SUM(B140:C140)</f>
        <v>620343</v>
      </c>
      <c r="E140" s="71">
        <v>254547.7</v>
      </c>
      <c r="F140" s="62">
        <f t="shared" ref="F140" si="87">D140+E140</f>
        <v>874890.7</v>
      </c>
      <c r="G140" s="75">
        <v>168747.1</v>
      </c>
      <c r="H140" s="72">
        <f t="shared" ref="H140" si="88">F140+G140</f>
        <v>1043637.7999999999</v>
      </c>
      <c r="I140" s="71">
        <v>9700.7000000000007</v>
      </c>
      <c r="J140" s="71">
        <v>284410.90000000002</v>
      </c>
      <c r="K140" s="61">
        <v>-3871.8</v>
      </c>
      <c r="L140" s="77"/>
      <c r="M140" s="77">
        <v>-25776.1</v>
      </c>
      <c r="N140" s="64">
        <f t="shared" ref="N140" si="89">SUM(I140:M140)</f>
        <v>264463.70000000007</v>
      </c>
      <c r="O140" s="62">
        <f t="shared" ref="O140" si="90">H140+N140</f>
        <v>1308101.5</v>
      </c>
      <c r="Q140" s="7"/>
      <c r="R140" s="7"/>
      <c r="S140" s="7"/>
    </row>
    <row r="141" spans="1:19" ht="18" x14ac:dyDescent="0.25">
      <c r="A141" s="81" t="s">
        <v>120</v>
      </c>
      <c r="B141" s="76">
        <v>201314.9</v>
      </c>
      <c r="C141" s="71">
        <v>415469.4</v>
      </c>
      <c r="D141" s="62">
        <f t="shared" ref="D141" si="91">SUM(B141:C141)</f>
        <v>616784.30000000005</v>
      </c>
      <c r="E141" s="71">
        <v>253800.1</v>
      </c>
      <c r="F141" s="62">
        <f t="shared" ref="F141" si="92">D141+E141</f>
        <v>870584.4</v>
      </c>
      <c r="G141" s="75">
        <v>160525.29999999999</v>
      </c>
      <c r="H141" s="72">
        <f t="shared" ref="H141" si="93">F141+G141</f>
        <v>1031109.7</v>
      </c>
      <c r="I141" s="71">
        <v>9573.7999999999993</v>
      </c>
      <c r="J141" s="71">
        <v>288896.3</v>
      </c>
      <c r="K141" s="61">
        <v>-3287.4</v>
      </c>
      <c r="L141" s="77"/>
      <c r="M141" s="77">
        <v>-28132.799999999999</v>
      </c>
      <c r="N141" s="64">
        <f t="shared" ref="N141" si="94">SUM(I141:M141)</f>
        <v>267049.89999999997</v>
      </c>
      <c r="O141" s="62">
        <f t="shared" ref="O141" si="95">H141+N141</f>
        <v>1298159.5999999999</v>
      </c>
      <c r="Q141" s="7"/>
      <c r="R141" s="7"/>
      <c r="S141" s="7"/>
    </row>
    <row r="142" spans="1:19" ht="18" x14ac:dyDescent="0.25">
      <c r="A142" s="81" t="s">
        <v>67</v>
      </c>
      <c r="B142" s="76">
        <v>190577</v>
      </c>
      <c r="C142" s="71">
        <v>406930.2</v>
      </c>
      <c r="D142" s="62">
        <f t="shared" ref="D142" si="96">SUM(B142:C142)</f>
        <v>597507.19999999995</v>
      </c>
      <c r="E142" s="71">
        <v>240346.1</v>
      </c>
      <c r="F142" s="62">
        <f t="shared" ref="F142" si="97">D142+E142</f>
        <v>837853.29999999993</v>
      </c>
      <c r="G142" s="75">
        <v>149940.9</v>
      </c>
      <c r="H142" s="72">
        <f t="shared" ref="H142" si="98">F142+G142</f>
        <v>987794.2</v>
      </c>
      <c r="I142" s="71">
        <v>8443.4</v>
      </c>
      <c r="J142" s="71">
        <v>289306.7</v>
      </c>
      <c r="K142" s="61">
        <v>-14835.5</v>
      </c>
      <c r="L142" s="77"/>
      <c r="M142" s="77">
        <v>-30813.9</v>
      </c>
      <c r="N142" s="64">
        <f t="shared" ref="N142" si="99">SUM(I142:M142)</f>
        <v>252100.70000000004</v>
      </c>
      <c r="O142" s="62">
        <f t="shared" ref="O142" si="100">H142+N142</f>
        <v>1239894.8999999999</v>
      </c>
      <c r="Q142" s="7"/>
      <c r="R142" s="7"/>
      <c r="S142" s="7"/>
    </row>
    <row r="143" spans="1:19" ht="18" x14ac:dyDescent="0.25">
      <c r="A143" s="81" t="s">
        <v>68</v>
      </c>
      <c r="B143" s="76">
        <v>192254.3</v>
      </c>
      <c r="C143" s="71">
        <v>443830.6</v>
      </c>
      <c r="D143" s="62">
        <f t="shared" ref="D143" si="101">SUM(B143:C143)</f>
        <v>636084.89999999991</v>
      </c>
      <c r="E143" s="71">
        <v>240660.7</v>
      </c>
      <c r="F143" s="62">
        <f t="shared" ref="F143" si="102">D143+E143</f>
        <v>876745.59999999986</v>
      </c>
      <c r="G143" s="75">
        <v>156098.79999999999</v>
      </c>
      <c r="H143" s="72">
        <f t="shared" ref="H143" si="103">F143+G143</f>
        <v>1032844.3999999999</v>
      </c>
      <c r="I143" s="71">
        <v>9452.2000000000007</v>
      </c>
      <c r="J143" s="71">
        <v>296644.5</v>
      </c>
      <c r="K143" s="61">
        <v>-4777.7</v>
      </c>
      <c r="L143" s="77"/>
      <c r="M143" s="77">
        <v>-32416.400000000001</v>
      </c>
      <c r="N143" s="64">
        <f t="shared" ref="N143" si="104">SUM(I143:M143)</f>
        <v>268902.59999999998</v>
      </c>
      <c r="O143" s="62">
        <f t="shared" ref="O143" si="105">H143+N143</f>
        <v>1301747</v>
      </c>
      <c r="Q143" s="7"/>
      <c r="R143" s="7"/>
      <c r="S143" s="7"/>
    </row>
    <row r="144" spans="1:19" ht="18" x14ac:dyDescent="0.25">
      <c r="A144" s="81" t="s">
        <v>69</v>
      </c>
      <c r="B144" s="76">
        <v>189166.7</v>
      </c>
      <c r="C144" s="71">
        <v>419460.4</v>
      </c>
      <c r="D144" s="62">
        <f t="shared" ref="D144" si="106">SUM(B144:C144)</f>
        <v>608627.10000000009</v>
      </c>
      <c r="E144" s="71">
        <v>240288.8</v>
      </c>
      <c r="F144" s="62">
        <f t="shared" ref="F144:F145" si="107">D144+E144</f>
        <v>848915.90000000014</v>
      </c>
      <c r="G144" s="75">
        <v>147259.4</v>
      </c>
      <c r="H144" s="72">
        <f t="shared" ref="H144:H145" si="108">F144+G144</f>
        <v>996175.30000000016</v>
      </c>
      <c r="I144" s="71">
        <v>9053</v>
      </c>
      <c r="J144" s="71">
        <v>302114.59999999998</v>
      </c>
      <c r="K144" s="61">
        <v>-4994.7</v>
      </c>
      <c r="L144" s="77"/>
      <c r="M144" s="77">
        <v>-38036.5</v>
      </c>
      <c r="N144" s="64">
        <f t="shared" ref="N144" si="109">SUM(I144:M144)</f>
        <v>268136.39999999997</v>
      </c>
      <c r="O144" s="62">
        <f t="shared" ref="O144:O145" si="110">H144+N144</f>
        <v>1264311.7000000002</v>
      </c>
      <c r="Q144" s="7"/>
      <c r="R144" s="7"/>
      <c r="S144" s="7"/>
    </row>
    <row r="145" spans="1:19" ht="18" x14ac:dyDescent="0.25">
      <c r="A145" s="80" t="s">
        <v>70</v>
      </c>
      <c r="B145" s="76">
        <v>199816.1</v>
      </c>
      <c r="C145" s="71">
        <v>437836.1</v>
      </c>
      <c r="D145" s="62">
        <f t="shared" ref="D145" si="111">SUM(B145:C145)</f>
        <v>637652.19999999995</v>
      </c>
      <c r="E145" s="71">
        <v>242554.4</v>
      </c>
      <c r="F145" s="62">
        <f t="shared" si="107"/>
        <v>880206.6</v>
      </c>
      <c r="G145" s="75">
        <v>165130.1</v>
      </c>
      <c r="H145" s="72">
        <f t="shared" si="108"/>
        <v>1045336.7</v>
      </c>
      <c r="I145" s="71">
        <v>9222.6</v>
      </c>
      <c r="J145" s="71">
        <v>308918.2</v>
      </c>
      <c r="K145" s="61">
        <v>-1078.8</v>
      </c>
      <c r="L145" s="77"/>
      <c r="M145" s="77">
        <v>-45999.6</v>
      </c>
      <c r="N145" s="64">
        <f t="shared" ref="N145" si="112">SUM(I145:M145)</f>
        <v>271062.40000000002</v>
      </c>
      <c r="O145" s="62">
        <f t="shared" si="110"/>
        <v>1316399.1000000001</v>
      </c>
      <c r="Q145" s="7"/>
      <c r="R145" s="7"/>
      <c r="S145" s="7"/>
    </row>
    <row r="146" spans="1:19" x14ac:dyDescent="0.25">
      <c r="A146" s="81"/>
      <c r="B146" s="76"/>
      <c r="C146" s="71"/>
      <c r="D146" s="62"/>
      <c r="E146" s="71"/>
      <c r="F146" s="62"/>
      <c r="G146" s="75"/>
      <c r="H146" s="72"/>
      <c r="I146" s="71"/>
      <c r="J146" s="71"/>
      <c r="K146" s="61"/>
      <c r="L146" s="63"/>
      <c r="M146" s="106"/>
      <c r="N146" s="64"/>
      <c r="O146" s="62"/>
      <c r="Q146" s="7"/>
      <c r="R146" s="7"/>
      <c r="S146" s="7"/>
    </row>
    <row r="147" spans="1:19" x14ac:dyDescent="0.25">
      <c r="A147" s="81" t="s">
        <v>73</v>
      </c>
      <c r="B147" s="76">
        <v>190408.2</v>
      </c>
      <c r="C147" s="71">
        <v>420153.8</v>
      </c>
      <c r="D147" s="62">
        <f t="shared" ref="D147" si="113">SUM(B147:C147)</f>
        <v>610562</v>
      </c>
      <c r="E147" s="71">
        <v>243166</v>
      </c>
      <c r="F147" s="62">
        <f t="shared" ref="F147" si="114">D147+E147</f>
        <v>853728</v>
      </c>
      <c r="G147" s="75">
        <v>159646.9</v>
      </c>
      <c r="H147" s="72">
        <f t="shared" ref="H147" si="115">F147+G147</f>
        <v>1013374.9</v>
      </c>
      <c r="I147" s="71">
        <v>10502.8</v>
      </c>
      <c r="J147" s="71">
        <v>314332.59999999998</v>
      </c>
      <c r="K147" s="61">
        <v>3527.7</v>
      </c>
      <c r="L147" s="77"/>
      <c r="M147" s="77">
        <v>-54373</v>
      </c>
      <c r="N147" s="64">
        <f t="shared" ref="N147" si="116">SUM(I147:M147)</f>
        <v>273990.09999999998</v>
      </c>
      <c r="O147" s="62">
        <f t="shared" ref="O147" si="117">H147+N147</f>
        <v>1287365</v>
      </c>
      <c r="Q147" s="7"/>
      <c r="R147" s="7"/>
      <c r="S147" s="7"/>
    </row>
    <row r="148" spans="1:19" ht="18" x14ac:dyDescent="0.25">
      <c r="A148" s="81" t="s">
        <v>72</v>
      </c>
      <c r="B148" s="76">
        <v>193828.2</v>
      </c>
      <c r="C148" s="71">
        <v>423979.7</v>
      </c>
      <c r="D148" s="62">
        <f t="shared" ref="D148" si="118">SUM(B148:C148)</f>
        <v>617807.9</v>
      </c>
      <c r="E148" s="71">
        <v>250343.8</v>
      </c>
      <c r="F148" s="62">
        <f t="shared" ref="F148" si="119">D148+E148</f>
        <v>868151.7</v>
      </c>
      <c r="G148" s="75">
        <v>155575.29999999999</v>
      </c>
      <c r="H148" s="72">
        <f t="shared" ref="H148" si="120">F148+G148</f>
        <v>1023727</v>
      </c>
      <c r="I148" s="71">
        <v>10301.6</v>
      </c>
      <c r="J148" s="71">
        <v>313702.2</v>
      </c>
      <c r="K148" s="61">
        <v>-349.5</v>
      </c>
      <c r="L148" s="77"/>
      <c r="M148" s="77">
        <v>-58692.1</v>
      </c>
      <c r="N148" s="64">
        <f t="shared" ref="N148" si="121">SUM(I148:M148)</f>
        <v>264962.2</v>
      </c>
      <c r="O148" s="62">
        <f t="shared" ref="O148" si="122">H148+N148</f>
        <v>1288689.2</v>
      </c>
      <c r="Q148" s="7"/>
      <c r="R148" s="7"/>
      <c r="S148" s="7"/>
    </row>
    <row r="149" spans="1:19" x14ac:dyDescent="0.25">
      <c r="A149" s="81" t="s">
        <v>74</v>
      </c>
      <c r="B149" s="76">
        <v>194617.2</v>
      </c>
      <c r="C149" s="71">
        <v>398123.8</v>
      </c>
      <c r="D149" s="62">
        <f t="shared" ref="D149" si="123">SUM(B149:C149)</f>
        <v>592741</v>
      </c>
      <c r="E149" s="71">
        <v>251346.5</v>
      </c>
      <c r="F149" s="62">
        <f t="shared" ref="F149" si="124">D149+E149</f>
        <v>844087.5</v>
      </c>
      <c r="G149" s="75">
        <v>150065.70000000001</v>
      </c>
      <c r="H149" s="72">
        <f t="shared" ref="H149" si="125">F149+G149</f>
        <v>994153.2</v>
      </c>
      <c r="I149" s="71">
        <v>10123.6</v>
      </c>
      <c r="J149" s="71">
        <v>311301.3</v>
      </c>
      <c r="K149" s="61">
        <v>-4763.2</v>
      </c>
      <c r="L149" s="77"/>
      <c r="M149" s="77">
        <v>-60727.9</v>
      </c>
      <c r="N149" s="64">
        <f t="shared" ref="N149" si="126">SUM(I149:M149)</f>
        <v>255933.79999999996</v>
      </c>
      <c r="O149" s="62">
        <f t="shared" ref="O149" si="127">H149+N149</f>
        <v>1250087</v>
      </c>
      <c r="Q149" s="7"/>
      <c r="R149" s="7"/>
      <c r="S149" s="7"/>
    </row>
    <row r="150" spans="1:19" x14ac:dyDescent="0.25">
      <c r="A150" s="81" t="s">
        <v>97</v>
      </c>
      <c r="B150" s="76">
        <v>213493.4</v>
      </c>
      <c r="C150" s="71">
        <v>417862.2</v>
      </c>
      <c r="D150" s="62">
        <f t="shared" ref="D150" si="128">SUM(B150:C150)</f>
        <v>631355.6</v>
      </c>
      <c r="E150" s="71">
        <v>256778.9</v>
      </c>
      <c r="F150" s="62">
        <f t="shared" ref="F150" si="129">D150+E150</f>
        <v>888134.5</v>
      </c>
      <c r="G150" s="75">
        <v>157398</v>
      </c>
      <c r="H150" s="72">
        <f t="shared" ref="H150" si="130">F150+G150</f>
        <v>1045532.5</v>
      </c>
      <c r="I150" s="71">
        <v>9306.4</v>
      </c>
      <c r="J150" s="71">
        <v>311513.90000000002</v>
      </c>
      <c r="K150" s="61">
        <v>-13043.9</v>
      </c>
      <c r="L150" s="77"/>
      <c r="M150" s="77">
        <v>-62698.6</v>
      </c>
      <c r="N150" s="64">
        <f t="shared" ref="N150" si="131">SUM(I150:M150)</f>
        <v>245077.80000000002</v>
      </c>
      <c r="O150" s="62">
        <f t="shared" ref="O150" si="132">H150+N150</f>
        <v>1290610.3</v>
      </c>
      <c r="Q150" s="7"/>
      <c r="R150" s="7"/>
      <c r="S150" s="7"/>
    </row>
    <row r="151" spans="1:19" x14ac:dyDescent="0.25">
      <c r="A151" s="81" t="s">
        <v>98</v>
      </c>
      <c r="B151" s="76">
        <v>221307.8</v>
      </c>
      <c r="C151" s="71">
        <v>446771.9</v>
      </c>
      <c r="D151" s="62">
        <f t="shared" ref="D151" si="133">SUM(B151:C151)</f>
        <v>668079.69999999995</v>
      </c>
      <c r="E151" s="71">
        <v>256981.9</v>
      </c>
      <c r="F151" s="62">
        <f t="shared" ref="F151" si="134">D151+E151</f>
        <v>925061.6</v>
      </c>
      <c r="G151" s="75">
        <v>143254.9</v>
      </c>
      <c r="H151" s="72">
        <f t="shared" ref="H151" si="135">F151+G151</f>
        <v>1068316.5</v>
      </c>
      <c r="I151" s="71">
        <v>8857.5</v>
      </c>
      <c r="J151" s="71">
        <v>315153.59999999998</v>
      </c>
      <c r="K151" s="61">
        <v>-3935.1</v>
      </c>
      <c r="L151" s="77"/>
      <c r="M151" s="77">
        <v>-55962.6</v>
      </c>
      <c r="N151" s="64">
        <f t="shared" ref="N151" si="136">SUM(I151:M151)</f>
        <v>264113.40000000002</v>
      </c>
      <c r="O151" s="62">
        <f t="shared" ref="O151" si="137">H151+N151</f>
        <v>1332429.8999999999</v>
      </c>
      <c r="Q151" s="7"/>
      <c r="R151" s="7"/>
      <c r="S151" s="7"/>
    </row>
    <row r="152" spans="1:19" x14ac:dyDescent="0.25">
      <c r="A152" s="81" t="s">
        <v>99</v>
      </c>
      <c r="B152" s="76">
        <v>225436.79999999999</v>
      </c>
      <c r="C152" s="71">
        <v>421434.1</v>
      </c>
      <c r="D152" s="62">
        <f t="shared" ref="D152" si="138">SUM(B152:C152)</f>
        <v>646870.89999999991</v>
      </c>
      <c r="E152" s="71">
        <v>261504.9</v>
      </c>
      <c r="F152" s="62">
        <f t="shared" ref="F152" si="139">D152+E152</f>
        <v>908375.79999999993</v>
      </c>
      <c r="G152" s="75">
        <v>138158.9</v>
      </c>
      <c r="H152" s="72">
        <f t="shared" ref="H152" si="140">F152+G152</f>
        <v>1046534.7</v>
      </c>
      <c r="I152" s="71">
        <v>1293.3</v>
      </c>
      <c r="J152" s="71">
        <v>317109.8</v>
      </c>
      <c r="K152" s="61">
        <v>-8985.6</v>
      </c>
      <c r="L152" s="77"/>
      <c r="M152" s="77">
        <v>-54567.6</v>
      </c>
      <c r="N152" s="64">
        <f t="shared" ref="N152" si="141">SUM(I152:M152)</f>
        <v>254849.9</v>
      </c>
      <c r="O152" s="62">
        <f t="shared" ref="O152" si="142">H152+N152</f>
        <v>1301384.5999999999</v>
      </c>
      <c r="Q152" s="7"/>
      <c r="R152" s="7"/>
      <c r="S152" s="7"/>
    </row>
    <row r="153" spans="1:19" x14ac:dyDescent="0.25">
      <c r="A153" s="81" t="s">
        <v>100</v>
      </c>
      <c r="B153" s="76">
        <v>207790.6</v>
      </c>
      <c r="C153" s="71">
        <v>417948.7</v>
      </c>
      <c r="D153" s="62">
        <f t="shared" ref="D153" si="143">SUM(B153:C153)</f>
        <v>625739.30000000005</v>
      </c>
      <c r="E153" s="71">
        <v>268287.7</v>
      </c>
      <c r="F153" s="62">
        <f t="shared" ref="F153" si="144">D153+E153</f>
        <v>894027</v>
      </c>
      <c r="G153" s="75">
        <v>145550.79999999999</v>
      </c>
      <c r="H153" s="72">
        <f t="shared" ref="H153" si="145">F153+G153</f>
        <v>1039577.8</v>
      </c>
      <c r="I153" s="71">
        <v>1675.7</v>
      </c>
      <c r="J153" s="71">
        <v>318089.2</v>
      </c>
      <c r="K153" s="61">
        <v>-7577.4</v>
      </c>
      <c r="L153" s="77"/>
      <c r="M153" s="77">
        <v>-45763.7</v>
      </c>
      <c r="N153" s="64">
        <f t="shared" ref="N153" si="146">SUM(I153:M153)</f>
        <v>266423.8</v>
      </c>
      <c r="O153" s="62">
        <f t="shared" ref="O153" si="147">H153+N153</f>
        <v>1306001.6000000001</v>
      </c>
      <c r="Q153" s="7"/>
      <c r="R153" s="7"/>
      <c r="S153" s="7"/>
    </row>
    <row r="154" spans="1:19" x14ac:dyDescent="0.25">
      <c r="A154" s="81" t="s">
        <v>101</v>
      </c>
      <c r="B154" s="76">
        <v>201228.9</v>
      </c>
      <c r="C154" s="71">
        <v>429460.6</v>
      </c>
      <c r="D154" s="62">
        <f t="shared" ref="D154" si="148">SUM(B154:C154)</f>
        <v>630689.5</v>
      </c>
      <c r="E154" s="71">
        <v>266178.09999999998</v>
      </c>
      <c r="F154" s="62">
        <f t="shared" ref="F154" si="149">D154+E154</f>
        <v>896867.6</v>
      </c>
      <c r="G154" s="75">
        <v>151031.1</v>
      </c>
      <c r="H154" s="72">
        <f t="shared" ref="H154" si="150">F154+G154</f>
        <v>1047898.7</v>
      </c>
      <c r="I154" s="71">
        <v>1816.6</v>
      </c>
      <c r="J154" s="71">
        <v>317659.3</v>
      </c>
      <c r="K154" s="61">
        <v>-4253.1000000000004</v>
      </c>
      <c r="L154" s="77"/>
      <c r="M154" s="77">
        <v>-44768.5</v>
      </c>
      <c r="N154" s="64">
        <f t="shared" ref="N154" si="151">SUM(I154:M154)</f>
        <v>270454.3</v>
      </c>
      <c r="O154" s="62">
        <f t="shared" ref="O154" si="152">H154+N154</f>
        <v>1318353</v>
      </c>
      <c r="Q154" s="7"/>
      <c r="R154" s="7"/>
      <c r="S154" s="7"/>
    </row>
    <row r="155" spans="1:19" x14ac:dyDescent="0.25">
      <c r="A155" s="81" t="s">
        <v>102</v>
      </c>
      <c r="B155" s="76">
        <v>190119.7</v>
      </c>
      <c r="C155" s="71">
        <v>445388</v>
      </c>
      <c r="D155" s="62">
        <f t="shared" ref="D155" si="153">SUM(B155:C155)</f>
        <v>635507.69999999995</v>
      </c>
      <c r="E155" s="71">
        <v>265998.40000000002</v>
      </c>
      <c r="F155" s="62">
        <f t="shared" ref="F155" si="154">D155+E155</f>
        <v>901506.1</v>
      </c>
      <c r="G155" s="75">
        <v>141044.70000000001</v>
      </c>
      <c r="H155" s="72">
        <f t="shared" ref="H155" si="155">F155+G155</f>
        <v>1042550.8</v>
      </c>
      <c r="I155" s="71">
        <v>1252.3</v>
      </c>
      <c r="J155" s="71">
        <v>319278.2</v>
      </c>
      <c r="K155" s="61">
        <v>-6859</v>
      </c>
      <c r="L155" s="77"/>
      <c r="M155" s="77">
        <v>-43762.8</v>
      </c>
      <c r="N155" s="64">
        <f t="shared" ref="N155" si="156">SUM(I155:M155)</f>
        <v>269908.7</v>
      </c>
      <c r="O155" s="62">
        <f t="shared" ref="O155" si="157">H155+N155</f>
        <v>1312459.5</v>
      </c>
      <c r="Q155" s="7"/>
      <c r="R155" s="7"/>
      <c r="S155" s="7"/>
    </row>
    <row r="156" spans="1:19" x14ac:dyDescent="0.25">
      <c r="A156" s="81" t="s">
        <v>103</v>
      </c>
      <c r="B156" s="76">
        <v>199699.4</v>
      </c>
      <c r="C156" s="71">
        <v>478123.4</v>
      </c>
      <c r="D156" s="62">
        <f t="shared" ref="D156" si="158">SUM(B156:C156)</f>
        <v>677822.8</v>
      </c>
      <c r="E156" s="71">
        <v>273335.7</v>
      </c>
      <c r="F156" s="62">
        <f t="shared" ref="F156" si="159">D156+E156</f>
        <v>951158.5</v>
      </c>
      <c r="G156" s="75">
        <v>135547.4</v>
      </c>
      <c r="H156" s="72">
        <f t="shared" ref="H156" si="160">F156+G156</f>
        <v>1086705.8999999999</v>
      </c>
      <c r="I156" s="71">
        <v>2211.8000000000002</v>
      </c>
      <c r="J156" s="71">
        <v>329097.8</v>
      </c>
      <c r="K156" s="61">
        <v>-8190.9</v>
      </c>
      <c r="L156" s="77"/>
      <c r="M156" s="77">
        <v>-36258</v>
      </c>
      <c r="N156" s="64">
        <f t="shared" ref="N156" si="161">SUM(I156:M156)</f>
        <v>286860.69999999995</v>
      </c>
      <c r="O156" s="62">
        <f t="shared" ref="O156" si="162">H156+N156</f>
        <v>1373566.5999999999</v>
      </c>
      <c r="Q156" s="7"/>
      <c r="R156" s="7"/>
      <c r="S156" s="7"/>
    </row>
    <row r="157" spans="1:19" x14ac:dyDescent="0.25">
      <c r="A157" s="81" t="s">
        <v>104</v>
      </c>
      <c r="B157" s="76">
        <v>195215.4</v>
      </c>
      <c r="C157" s="71">
        <v>427923.20000000001</v>
      </c>
      <c r="D157" s="62">
        <f t="shared" ref="D157" si="163">SUM(B157:C157)</f>
        <v>623138.6</v>
      </c>
      <c r="E157" s="71">
        <v>271477.8</v>
      </c>
      <c r="F157" s="62">
        <f t="shared" ref="F157" si="164">D157+E157</f>
        <v>894616.39999999991</v>
      </c>
      <c r="G157" s="75">
        <v>144499.70000000001</v>
      </c>
      <c r="H157" s="72">
        <f t="shared" ref="H157" si="165">F157+G157</f>
        <v>1039116.0999999999</v>
      </c>
      <c r="I157" s="71">
        <v>3556.8</v>
      </c>
      <c r="J157" s="71">
        <v>332956.7</v>
      </c>
      <c r="K157" s="61">
        <v>-3886.3</v>
      </c>
      <c r="L157" s="77"/>
      <c r="M157" s="77">
        <v>-51149.1</v>
      </c>
      <c r="N157" s="64">
        <f t="shared" ref="N157" si="166">SUM(I157:M157)</f>
        <v>281478.10000000003</v>
      </c>
      <c r="O157" s="62">
        <f t="shared" ref="O157" si="167">H157+N157</f>
        <v>1320594.2</v>
      </c>
      <c r="Q157" s="7"/>
      <c r="R157" s="7"/>
      <c r="S157" s="7"/>
    </row>
    <row r="158" spans="1:19" x14ac:dyDescent="0.25">
      <c r="A158" s="81" t="s">
        <v>105</v>
      </c>
      <c r="B158" s="76">
        <v>207306.7</v>
      </c>
      <c r="C158" s="71">
        <v>436138.7</v>
      </c>
      <c r="D158" s="62">
        <f t="shared" ref="D158" si="168">SUM(B158:C158)</f>
        <v>643445.4</v>
      </c>
      <c r="E158" s="71">
        <v>280590.90000000002</v>
      </c>
      <c r="F158" s="62">
        <f t="shared" ref="F158" si="169">D158+E158</f>
        <v>924036.3</v>
      </c>
      <c r="G158" s="75">
        <v>137519.29999999999</v>
      </c>
      <c r="H158" s="72">
        <f t="shared" ref="H158" si="170">F158+G158</f>
        <v>1061555.6000000001</v>
      </c>
      <c r="I158" s="71">
        <v>5645.1</v>
      </c>
      <c r="J158" s="71">
        <v>320653.3</v>
      </c>
      <c r="K158" s="61">
        <v>-7683.4</v>
      </c>
      <c r="L158" s="77"/>
      <c r="M158" s="77">
        <v>-49025.599999999999</v>
      </c>
      <c r="N158" s="64">
        <f t="shared" ref="N158" si="171">SUM(I158:M158)</f>
        <v>269589.39999999997</v>
      </c>
      <c r="O158" s="62">
        <f t="shared" ref="O158" si="172">H158+N158</f>
        <v>1331145</v>
      </c>
      <c r="Q158" s="7"/>
      <c r="R158" s="7"/>
      <c r="S158" s="7"/>
    </row>
    <row r="159" spans="1:19" x14ac:dyDescent="0.25">
      <c r="A159" s="81"/>
      <c r="B159" s="76"/>
      <c r="C159" s="71"/>
      <c r="D159" s="62"/>
      <c r="E159" s="71"/>
      <c r="F159" s="62"/>
      <c r="G159" s="75"/>
      <c r="H159" s="72"/>
      <c r="I159" s="71"/>
      <c r="J159" s="71"/>
      <c r="K159" s="61"/>
      <c r="L159" s="63"/>
      <c r="M159" s="77"/>
      <c r="N159" s="64"/>
      <c r="O159" s="62"/>
      <c r="Q159" s="7"/>
      <c r="R159" s="7"/>
      <c r="S159" s="7"/>
    </row>
    <row r="160" spans="1:19" x14ac:dyDescent="0.25">
      <c r="A160" s="81" t="s">
        <v>117</v>
      </c>
      <c r="B160" s="76">
        <v>201658.9</v>
      </c>
      <c r="C160" s="71">
        <v>426376.2</v>
      </c>
      <c r="D160" s="62">
        <f t="shared" ref="D160" si="173">SUM(B160:C160)</f>
        <v>628035.1</v>
      </c>
      <c r="E160" s="71">
        <v>275799.90000000002</v>
      </c>
      <c r="F160" s="62">
        <f t="shared" ref="F160" si="174">D160+E160</f>
        <v>903835</v>
      </c>
      <c r="G160" s="75">
        <v>136274.70000000001</v>
      </c>
      <c r="H160" s="72">
        <f t="shared" ref="H160" si="175">F160+G160</f>
        <v>1040109.7</v>
      </c>
      <c r="I160" s="71">
        <v>5990</v>
      </c>
      <c r="J160" s="71">
        <v>327400.90000000002</v>
      </c>
      <c r="K160" s="61">
        <v>-12810.4</v>
      </c>
      <c r="L160" s="77"/>
      <c r="M160" s="77">
        <v>-53817</v>
      </c>
      <c r="N160" s="64">
        <f t="shared" ref="N160" si="176">SUM(I160:M160)</f>
        <v>266763.5</v>
      </c>
      <c r="O160" s="62">
        <f t="shared" ref="O160" si="177">H160+N160</f>
        <v>1306873.2</v>
      </c>
      <c r="Q160" s="7"/>
      <c r="R160" s="7"/>
      <c r="S160" s="7"/>
    </row>
    <row r="161" spans="1:21" x14ac:dyDescent="0.25">
      <c r="A161" s="81" t="s">
        <v>118</v>
      </c>
      <c r="B161" s="76">
        <v>199522.2</v>
      </c>
      <c r="C161" s="71">
        <v>451902.3</v>
      </c>
      <c r="D161" s="62">
        <f t="shared" ref="D161" si="178">SUM(B161:C161)</f>
        <v>651424.5</v>
      </c>
      <c r="E161" s="71">
        <v>270556.59999999998</v>
      </c>
      <c r="F161" s="62">
        <f t="shared" ref="F161" si="179">D161+E161</f>
        <v>921981.1</v>
      </c>
      <c r="G161" s="75">
        <v>137139.5</v>
      </c>
      <c r="H161" s="72">
        <f t="shared" ref="H161" si="180">F161+G161</f>
        <v>1059120.6000000001</v>
      </c>
      <c r="I161" s="71">
        <v>6827.1</v>
      </c>
      <c r="J161" s="71">
        <v>326507.59999999998</v>
      </c>
      <c r="K161" s="61">
        <v>-9359.7999999999993</v>
      </c>
      <c r="L161" s="77"/>
      <c r="M161" s="77">
        <v>-49844.800000000003</v>
      </c>
      <c r="N161" s="64">
        <f t="shared" ref="N161" si="181">SUM(I161:M161)</f>
        <v>274130.09999999998</v>
      </c>
      <c r="O161" s="62">
        <f t="shared" ref="O161" si="182">H161+N161</f>
        <v>1333250.7000000002</v>
      </c>
      <c r="Q161" s="7"/>
      <c r="R161" s="7"/>
      <c r="S161" s="7"/>
    </row>
    <row r="162" spans="1:21" x14ac:dyDescent="0.25">
      <c r="A162" s="81" t="s">
        <v>74</v>
      </c>
      <c r="B162" s="76">
        <v>193720.5</v>
      </c>
      <c r="C162" s="71">
        <v>425309.9</v>
      </c>
      <c r="D162" s="62">
        <f t="shared" ref="D162" si="183">SUM(B162:C162)</f>
        <v>619030.4</v>
      </c>
      <c r="E162" s="71">
        <v>284597</v>
      </c>
      <c r="F162" s="62">
        <f t="shared" ref="F162" si="184">D162+E162</f>
        <v>903627.4</v>
      </c>
      <c r="G162" s="75">
        <v>119720.2</v>
      </c>
      <c r="H162" s="72">
        <f t="shared" ref="H162" si="185">F162+G162</f>
        <v>1023347.6</v>
      </c>
      <c r="I162" s="71">
        <v>5204</v>
      </c>
      <c r="J162" s="71">
        <v>318323.09999999998</v>
      </c>
      <c r="K162" s="61">
        <v>-12680.4</v>
      </c>
      <c r="L162" s="77"/>
      <c r="M162" s="77">
        <v>-43999.3</v>
      </c>
      <c r="N162" s="64">
        <f t="shared" ref="N162" si="186">SUM(I162:M162)</f>
        <v>266847.39999999997</v>
      </c>
      <c r="O162" s="62">
        <f t="shared" ref="O162" si="187">H162+N162</f>
        <v>1290195</v>
      </c>
      <c r="Q162" s="7"/>
      <c r="R162" s="7"/>
      <c r="S162" s="7"/>
    </row>
    <row r="163" spans="1:21" s="110" customFormat="1" ht="18" x14ac:dyDescent="0.25">
      <c r="A163" s="81" t="s">
        <v>109</v>
      </c>
      <c r="B163" s="119">
        <v>203775</v>
      </c>
      <c r="C163" s="116">
        <v>433006.4</v>
      </c>
      <c r="D163" s="113">
        <f t="shared" ref="D163" si="188">SUM(B163:C163)</f>
        <v>636781.4</v>
      </c>
      <c r="E163" s="116">
        <v>282049.40000000002</v>
      </c>
      <c r="F163" s="113">
        <f t="shared" ref="F163" si="189">D163+E163</f>
        <v>918830.8</v>
      </c>
      <c r="G163" s="118">
        <v>124186.8</v>
      </c>
      <c r="H163" s="117">
        <f t="shared" ref="H163" si="190">F163+G163</f>
        <v>1043017.6000000001</v>
      </c>
      <c r="I163" s="116">
        <v>5204</v>
      </c>
      <c r="J163" s="116">
        <v>314165.90000000002</v>
      </c>
      <c r="K163" s="112">
        <v>-5600.1</v>
      </c>
      <c r="L163" s="120"/>
      <c r="M163" s="120">
        <v>-39246.9</v>
      </c>
      <c r="N163" s="115">
        <f t="shared" ref="N163" si="191">SUM(I163:M163)</f>
        <v>274522.90000000002</v>
      </c>
      <c r="O163" s="113">
        <f t="shared" ref="O163" si="192">H163+N163</f>
        <v>1317540.5</v>
      </c>
      <c r="Q163" s="111"/>
      <c r="R163" s="111"/>
      <c r="S163" s="111"/>
    </row>
    <row r="164" spans="1:21" s="110" customFormat="1" ht="18" x14ac:dyDescent="0.25">
      <c r="A164" s="81" t="s">
        <v>110</v>
      </c>
      <c r="B164" s="119">
        <v>203054.6</v>
      </c>
      <c r="C164" s="116">
        <v>437398.9</v>
      </c>
      <c r="D164" s="113">
        <f t="shared" ref="D164:D167" si="193">SUM(B164:C164)</f>
        <v>640453.5</v>
      </c>
      <c r="E164" s="116">
        <v>287840.2</v>
      </c>
      <c r="F164" s="113">
        <f t="shared" ref="F164:F167" si="194">D164+E164</f>
        <v>928293.7</v>
      </c>
      <c r="G164" s="118">
        <v>113018.1</v>
      </c>
      <c r="H164" s="117">
        <f t="shared" ref="H164:H167" si="195">F164+G164</f>
        <v>1041311.7999999999</v>
      </c>
      <c r="I164" s="116">
        <v>6494.3</v>
      </c>
      <c r="J164" s="116">
        <v>319040.59999999998</v>
      </c>
      <c r="K164" s="112">
        <v>-9793.2999999999993</v>
      </c>
      <c r="L164" s="120"/>
      <c r="M164" s="120">
        <v>-39601.699999999997</v>
      </c>
      <c r="N164" s="115">
        <f t="shared" ref="N164:N165" si="196">SUM(I164:M164)</f>
        <v>276139.89999999997</v>
      </c>
      <c r="O164" s="113">
        <f t="shared" ref="O164:O165" si="197">H164+N164</f>
        <v>1317451.7</v>
      </c>
      <c r="Q164" s="111"/>
      <c r="R164" s="111"/>
      <c r="S164" s="111"/>
    </row>
    <row r="165" spans="1:21" s="110" customFormat="1" ht="18" x14ac:dyDescent="0.25">
      <c r="A165" s="81" t="s">
        <v>112</v>
      </c>
      <c r="B165" s="119">
        <v>229518.3</v>
      </c>
      <c r="C165" s="116">
        <v>441033.7</v>
      </c>
      <c r="D165" s="113">
        <f t="shared" si="193"/>
        <v>670552</v>
      </c>
      <c r="E165" s="116">
        <v>278222.5</v>
      </c>
      <c r="F165" s="113">
        <f t="shared" si="194"/>
        <v>948774.5</v>
      </c>
      <c r="G165" s="118">
        <v>115430.5</v>
      </c>
      <c r="H165" s="117">
        <f t="shared" si="195"/>
        <v>1064205</v>
      </c>
      <c r="I165" s="116">
        <v>5535.4</v>
      </c>
      <c r="J165" s="116">
        <v>327896.3</v>
      </c>
      <c r="K165" s="112">
        <v>-10930.1</v>
      </c>
      <c r="L165" s="114"/>
      <c r="M165" s="120">
        <v>-24080.3</v>
      </c>
      <c r="N165" s="115">
        <f t="shared" si="196"/>
        <v>298421.30000000005</v>
      </c>
      <c r="O165" s="113">
        <f t="shared" si="197"/>
        <v>1362626.3</v>
      </c>
      <c r="Q165" s="111"/>
      <c r="R165" s="111"/>
      <c r="S165" s="111"/>
    </row>
    <row r="166" spans="1:21" s="110" customFormat="1" ht="18" x14ac:dyDescent="0.25">
      <c r="A166" s="81" t="s">
        <v>115</v>
      </c>
      <c r="B166" s="119">
        <v>237048.5</v>
      </c>
      <c r="C166" s="116">
        <v>441035.4</v>
      </c>
      <c r="D166" s="113">
        <f t="shared" si="193"/>
        <v>678083.9</v>
      </c>
      <c r="E166" s="116">
        <v>268006.40000000002</v>
      </c>
      <c r="F166" s="113">
        <f t="shared" si="194"/>
        <v>946090.3</v>
      </c>
      <c r="G166" s="118">
        <v>109653.7</v>
      </c>
      <c r="H166" s="117">
        <f t="shared" si="195"/>
        <v>1055744</v>
      </c>
      <c r="I166" s="116">
        <v>4201.3999999999996</v>
      </c>
      <c r="J166" s="116">
        <v>332910.8</v>
      </c>
      <c r="K166" s="112">
        <v>-13642.2</v>
      </c>
      <c r="L166" s="114"/>
      <c r="M166" s="120">
        <v>-24395.4</v>
      </c>
      <c r="N166" s="115">
        <f>SUM(I166:M166)</f>
        <v>299074.59999999998</v>
      </c>
      <c r="O166" s="113">
        <f>H166+N166</f>
        <v>1354818.6</v>
      </c>
      <c r="Q166" s="111"/>
      <c r="R166" s="111"/>
      <c r="S166" s="111"/>
    </row>
    <row r="167" spans="1:21" s="110" customFormat="1" ht="18" x14ac:dyDescent="0.25">
      <c r="A167" s="81" t="s">
        <v>116</v>
      </c>
      <c r="B167" s="119">
        <v>231779.6</v>
      </c>
      <c r="C167" s="116">
        <v>466262.9</v>
      </c>
      <c r="D167" s="113">
        <f t="shared" si="193"/>
        <v>698042.5</v>
      </c>
      <c r="E167" s="116">
        <v>262665.3</v>
      </c>
      <c r="F167" s="113">
        <f t="shared" si="194"/>
        <v>960707.8</v>
      </c>
      <c r="G167" s="118">
        <v>103055.6</v>
      </c>
      <c r="H167" s="117">
        <f t="shared" si="195"/>
        <v>1063763.4000000001</v>
      </c>
      <c r="I167" s="116">
        <v>4932.5</v>
      </c>
      <c r="J167" s="116">
        <v>334953.8</v>
      </c>
      <c r="K167" s="112">
        <v>-9143.5</v>
      </c>
      <c r="L167" s="114"/>
      <c r="M167" s="120">
        <v>-21787.4</v>
      </c>
      <c r="N167" s="115">
        <f>SUM(I167:M167)</f>
        <v>308955.39999999997</v>
      </c>
      <c r="O167" s="113">
        <f>H167+N167</f>
        <v>1372718.8</v>
      </c>
      <c r="Q167" s="111"/>
      <c r="R167" s="111"/>
      <c r="S167" s="111"/>
    </row>
    <row r="168" spans="1:21" x14ac:dyDescent="0.25">
      <c r="A168" s="53"/>
      <c r="B168" s="20"/>
      <c r="C168" s="53"/>
      <c r="D168" s="53"/>
      <c r="E168" s="53"/>
      <c r="F168" s="53"/>
      <c r="G168" s="65"/>
      <c r="H168" s="78"/>
      <c r="I168" s="53"/>
      <c r="J168" s="53"/>
      <c r="K168" s="53"/>
      <c r="L168" s="19"/>
      <c r="M168" s="107"/>
      <c r="N168" s="79"/>
      <c r="O168" s="66"/>
      <c r="P168" s="7"/>
      <c r="Q168" s="13"/>
      <c r="R168" s="13"/>
      <c r="S168" s="13"/>
      <c r="T168" s="15"/>
      <c r="U168" s="15"/>
    </row>
    <row r="169" spans="1:21" s="50" customFormat="1" ht="15" customHeight="1" x14ac:dyDescent="0.25">
      <c r="A169" s="123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5"/>
      <c r="P169" s="59"/>
      <c r="Q169" s="7"/>
      <c r="R169" s="7"/>
      <c r="S169" s="7"/>
    </row>
    <row r="170" spans="1:21" x14ac:dyDescent="0.25">
      <c r="A170" s="33" t="s">
        <v>63</v>
      </c>
      <c r="B170" s="89"/>
      <c r="C170" s="89"/>
      <c r="D170" s="89"/>
      <c r="E170" s="38"/>
      <c r="F170" s="38"/>
      <c r="G170" s="90"/>
      <c r="H170" s="89"/>
      <c r="I170" s="38"/>
      <c r="J170" s="89"/>
      <c r="K170" s="38"/>
      <c r="L170" s="89"/>
      <c r="M170" s="101"/>
      <c r="N170" s="89"/>
      <c r="O170" s="41"/>
      <c r="P170" s="67"/>
    </row>
    <row r="171" spans="1:21" x14ac:dyDescent="0.25">
      <c r="B171" s="67"/>
      <c r="C171" s="67"/>
      <c r="D171" s="67"/>
      <c r="G171" s="68"/>
      <c r="H171" s="67"/>
      <c r="J171" s="67" t="s">
        <v>0</v>
      </c>
      <c r="L171" s="67"/>
      <c r="M171" s="102"/>
      <c r="N171" s="67"/>
      <c r="P171" s="67"/>
    </row>
    <row r="172" spans="1:21" x14ac:dyDescent="0.25">
      <c r="B172" s="67"/>
      <c r="C172" s="67"/>
      <c r="D172" s="67"/>
      <c r="G172" s="68"/>
      <c r="H172" s="67"/>
      <c r="J172" s="92"/>
      <c r="L172" s="67"/>
      <c r="M172" s="102"/>
      <c r="N172" s="67"/>
      <c r="P172" s="67"/>
    </row>
    <row r="173" spans="1:21" x14ac:dyDescent="0.25">
      <c r="B173" s="67"/>
      <c r="C173" s="67"/>
      <c r="D173" s="67"/>
      <c r="G173" s="68"/>
      <c r="H173" s="67"/>
      <c r="J173" s="67"/>
      <c r="L173" s="67"/>
      <c r="M173" s="102"/>
      <c r="N173" s="67"/>
      <c r="P173" s="67"/>
    </row>
    <row r="174" spans="1:21" x14ac:dyDescent="0.25">
      <c r="B174" s="67"/>
      <c r="C174" s="67"/>
      <c r="D174" s="67"/>
      <c r="G174" s="68"/>
      <c r="H174" s="67"/>
      <c r="J174" s="67"/>
      <c r="L174" s="67"/>
      <c r="M174" s="102"/>
      <c r="N174" s="67"/>
      <c r="P174" s="67"/>
    </row>
    <row r="175" spans="1:21" x14ac:dyDescent="0.25">
      <c r="B175" s="67"/>
      <c r="C175" s="67"/>
      <c r="D175" s="67"/>
      <c r="G175" s="68"/>
      <c r="H175" s="67"/>
      <c r="J175" s="67"/>
      <c r="L175" s="67"/>
      <c r="M175" s="102"/>
      <c r="N175" s="67"/>
      <c r="P175" s="67"/>
    </row>
    <row r="176" spans="1:21" x14ac:dyDescent="0.25">
      <c r="B176" s="67"/>
      <c r="C176" s="67"/>
      <c r="D176" s="67"/>
      <c r="G176" s="68"/>
      <c r="H176" s="67"/>
      <c r="J176" s="67"/>
      <c r="L176" s="67"/>
      <c r="M176" s="102"/>
      <c r="N176" s="67"/>
      <c r="P176" s="67"/>
    </row>
    <row r="177" spans="2:16" x14ac:dyDescent="0.25">
      <c r="B177" s="67"/>
      <c r="C177" s="67"/>
      <c r="D177" s="67"/>
      <c r="G177" s="68"/>
      <c r="H177" s="67"/>
      <c r="J177" s="67"/>
      <c r="L177" s="67"/>
      <c r="M177" s="102"/>
      <c r="N177" s="67"/>
      <c r="P177" s="67"/>
    </row>
    <row r="178" spans="2:16" x14ac:dyDescent="0.25">
      <c r="B178" s="67"/>
      <c r="C178" s="67"/>
      <c r="D178" s="67"/>
      <c r="G178" s="68"/>
      <c r="H178" s="67"/>
      <c r="J178" s="67"/>
      <c r="L178" s="67"/>
      <c r="M178" s="102"/>
      <c r="N178" s="67"/>
      <c r="P178" s="67"/>
    </row>
    <row r="179" spans="2:16" x14ac:dyDescent="0.25">
      <c r="B179" s="67"/>
      <c r="C179" s="67"/>
      <c r="D179" s="67"/>
      <c r="G179" s="68"/>
      <c r="H179" s="67"/>
      <c r="J179" s="67"/>
      <c r="L179" s="67"/>
      <c r="M179" s="102"/>
      <c r="N179" s="67"/>
      <c r="P179" s="67"/>
    </row>
    <row r="180" spans="2:16" x14ac:dyDescent="0.25">
      <c r="B180" s="67"/>
      <c r="C180" s="67"/>
      <c r="D180" s="67"/>
      <c r="G180" s="68"/>
      <c r="H180" s="67"/>
      <c r="J180" s="67"/>
      <c r="L180" s="67"/>
      <c r="M180" s="102"/>
      <c r="N180" s="67"/>
      <c r="P180" s="67"/>
    </row>
    <row r="181" spans="2:16" x14ac:dyDescent="0.25">
      <c r="B181" s="67"/>
      <c r="C181" s="67"/>
      <c r="D181" s="67"/>
      <c r="G181" s="68"/>
      <c r="H181" s="67"/>
      <c r="J181" s="67"/>
      <c r="L181" s="67"/>
      <c r="M181" s="102"/>
      <c r="N181" s="67"/>
      <c r="P181" s="67"/>
    </row>
    <row r="182" spans="2:16" x14ac:dyDescent="0.25">
      <c r="B182" s="67"/>
      <c r="C182" s="67"/>
      <c r="D182" s="67"/>
      <c r="G182" s="68"/>
      <c r="H182" s="67"/>
      <c r="J182" s="67"/>
      <c r="L182" s="67"/>
      <c r="M182" s="102"/>
      <c r="N182" s="67"/>
      <c r="P182" s="67"/>
    </row>
    <row r="183" spans="2:16" x14ac:dyDescent="0.25">
      <c r="B183" s="67"/>
      <c r="C183" s="67"/>
      <c r="D183" s="67"/>
      <c r="G183" s="68"/>
      <c r="H183" s="67"/>
      <c r="J183" s="67"/>
      <c r="L183" s="67"/>
      <c r="M183" s="102"/>
      <c r="N183" s="67"/>
      <c r="P183" s="67"/>
    </row>
    <row r="184" spans="2:16" x14ac:dyDescent="0.25">
      <c r="B184" s="67"/>
      <c r="C184" s="67"/>
      <c r="D184" s="67"/>
      <c r="G184" s="68"/>
      <c r="H184" s="67"/>
      <c r="J184" s="67"/>
      <c r="L184" s="67"/>
      <c r="M184" s="102"/>
      <c r="N184" s="67"/>
      <c r="P184" s="67"/>
    </row>
    <row r="1526" spans="7:7" x14ac:dyDescent="0.25">
      <c r="G1526" s="69" t="s">
        <v>0</v>
      </c>
    </row>
    <row r="2156" spans="11:11" x14ac:dyDescent="0.25">
      <c r="K2156" s="15" t="s">
        <v>0</v>
      </c>
    </row>
  </sheetData>
  <mergeCells count="6">
    <mergeCell ref="A169:O169"/>
    <mergeCell ref="A5:O5"/>
    <mergeCell ref="A6:O6"/>
    <mergeCell ref="B12:F12"/>
    <mergeCell ref="I10:N10"/>
    <mergeCell ref="B10:H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ii4-2sitmonpassif</vt:lpstr>
      <vt:lpstr>'ii4-2sitmonpassif'!Zone_d_impression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2010-04-01T00:46:02Z</cp:lastPrinted>
  <dcterms:created xsi:type="dcterms:W3CDTF">2000-09-13T06:02:02Z</dcterms:created>
  <dcterms:modified xsi:type="dcterms:W3CDTF">2016-11-08T09:07:47Z</dcterms:modified>
</cp:coreProperties>
</file>