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95" windowWidth="20115" windowHeight="7875"/>
  </bookViews>
  <sheets>
    <sheet name="IV9_1" sheetId="1" r:id="rId1"/>
  </sheets>
  <definedNames>
    <definedName name="_xlnm.Print_Area" localSheetId="0">IV9_1!$C$4:$AQ$81</definedName>
  </definedNames>
  <calcPr calcId="144525"/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H80" i="1" l="1"/>
  <c r="AI80" i="1"/>
  <c r="AJ80" i="1"/>
  <c r="AK80" i="1"/>
  <c r="AL80" i="1"/>
  <c r="AM80" i="1"/>
  <c r="AN80" i="1"/>
  <c r="AO80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C37" i="1"/>
  <c r="AC80" i="1" s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C29" i="1"/>
  <c r="AD29" i="1"/>
  <c r="AE29" i="1"/>
  <c r="AF29" i="1"/>
  <c r="AF11" i="1" s="1"/>
  <c r="AF80" i="1" s="1"/>
  <c r="AG29" i="1"/>
  <c r="AH29" i="1"/>
  <c r="AI29" i="1"/>
  <c r="AJ29" i="1"/>
  <c r="AK29" i="1"/>
  <c r="AL29" i="1"/>
  <c r="AM29" i="1"/>
  <c r="AN29" i="1"/>
  <c r="AO29" i="1"/>
  <c r="AP29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D11" i="1"/>
  <c r="AD80" i="1" s="1"/>
  <c r="AE11" i="1"/>
  <c r="AE80" i="1" s="1"/>
  <c r="AG11" i="1"/>
  <c r="AH11" i="1"/>
  <c r="AI11" i="1"/>
  <c r="AJ11" i="1"/>
  <c r="AK11" i="1"/>
  <c r="AL11" i="1"/>
  <c r="AM11" i="1"/>
  <c r="AN11" i="1"/>
  <c r="AO11" i="1"/>
  <c r="AG80" i="1" l="1"/>
  <c r="P53" i="1"/>
  <c r="Q67" i="1"/>
  <c r="Q80" i="1" s="1"/>
  <c r="Q53" i="1"/>
  <c r="Q37" i="1"/>
  <c r="Q29" i="1"/>
  <c r="Q13" i="1"/>
  <c r="AC11" i="1" l="1"/>
  <c r="Q11" i="1"/>
  <c r="F80" i="1" l="1"/>
  <c r="D73" i="1"/>
  <c r="E73" i="1"/>
  <c r="D67" i="1"/>
  <c r="E67" i="1"/>
  <c r="D53" i="1"/>
  <c r="E53" i="1"/>
  <c r="F53" i="1"/>
  <c r="D37" i="1"/>
  <c r="E37" i="1"/>
  <c r="F37" i="1"/>
  <c r="D29" i="1"/>
  <c r="E29" i="1"/>
  <c r="D13" i="1"/>
  <c r="D11" i="1" s="1"/>
  <c r="D80" i="1" s="1"/>
  <c r="E13" i="1"/>
  <c r="E11" i="1" s="1"/>
  <c r="E80" i="1" l="1"/>
  <c r="AB73" i="1"/>
  <c r="AB67" i="1"/>
  <c r="AB53" i="1"/>
  <c r="AB37" i="1"/>
  <c r="AB29" i="1"/>
  <c r="AB13" i="1"/>
  <c r="P73" i="1"/>
  <c r="P67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R73" i="1"/>
  <c r="S73" i="1"/>
  <c r="T73" i="1"/>
  <c r="U73" i="1"/>
  <c r="V73" i="1"/>
  <c r="W73" i="1"/>
  <c r="X73" i="1"/>
  <c r="Y73" i="1"/>
  <c r="Z73" i="1"/>
  <c r="AQ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AP13" i="1" l="1"/>
  <c r="AP11" i="1" s="1"/>
  <c r="AP80" i="1" s="1"/>
  <c r="AQ37" i="1"/>
  <c r="AQ53" i="1"/>
  <c r="AQ67" i="1"/>
  <c r="AQ13" i="1"/>
  <c r="AQ29" i="1"/>
  <c r="G73" i="1"/>
  <c r="F73" i="1"/>
  <c r="F67" i="1"/>
  <c r="G53" i="1"/>
  <c r="G37" i="1"/>
  <c r="G29" i="1"/>
  <c r="F29" i="1"/>
  <c r="G13" i="1"/>
  <c r="G11" i="1" s="1"/>
  <c r="F13" i="1"/>
  <c r="F11" i="1" s="1"/>
  <c r="S80" i="1" l="1"/>
  <c r="AQ11" i="1"/>
  <c r="AQ80" i="1" s="1"/>
  <c r="G80" i="1"/>
  <c r="R80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<sst xmlns="http://schemas.openxmlformats.org/spreadsheetml/2006/main" count="99" uniqueCount="74">
  <si>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</si>
  <si>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</si>
  <si>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</si>
  <si>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</si>
  <si>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</si>
  <si>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</si>
  <si>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</si>
  <si>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</si>
  <si>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</si>
  <si>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</si>
  <si>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</si>
  <si>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</si>
  <si>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</si>
  <si>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</si>
  <si>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</si>
  <si>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</si>
  <si>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</si>
  <si>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</si>
  <si>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</si>
  <si>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</si>
  <si>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</si>
  <si>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</si>
  <si>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</si>
  <si>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</si>
  <si>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</si>
  <si>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</si>
  <si>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</si>
  <si>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</si>
  <si>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</si>
  <si>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</si>
  <si>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</si>
  <si>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</si>
  <si>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</si>
  <si>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</si>
  <si>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</si>
  <si>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</si>
  <si>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</si>
  <si>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</si>
  <si>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</si>
  <si>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</si>
  <si>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</si>
  <si>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</si>
  <si>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</si>
  <si>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</si>
  <si>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</si>
  <si>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</si>
  <si>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</si>
  <si>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</si>
  <si>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</si>
  <si>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</si>
  <si>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</si>
  <si>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</si>
  <si>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</si>
  <si>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</si>
  <si>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</si>
  <si>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</si>
  <si>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</si>
  <si>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</si>
  <si>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Source : OBR</t>
  </si>
  <si>
    <t xml:space="preserve">                                           Période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</si>
  <si>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</si>
  <si>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</si>
  <si>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</si>
  <si>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</si>
  <si>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</si>
  <si>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</si>
  <si>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</si>
  <si>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</si>
  <si>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</si>
  <si>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</si>
  <si>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</si>
  <si>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</si>
  <si>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Jan-avril</t>
  </si>
  <si>
    <t>(en MBIF)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</si>
</sst>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" xfId="0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view="pageBreakPreview" topLeftCell="A58" zoomScaleNormal="100" zoomScaleSheetLayoutView="100" workbookViewId="0">
      <selection activeCell="AS65" sqref="AS65"/>
    </sheetView>
  </sheetViews>
  <sheetFormatPr baseColWidth="10" defaultColWidth="11.42578125" defaultRowHeight="15" x14ac:dyDescent="0.25"/>
  <cols>
    <col min="3" max="3" width="26.85546875" bestFit="1" customWidth="1"/>
    <col min="4" max="5" width="11.85546875" bestFit="1" customWidth="1"/>
    <col min="6" max="41" width="10.85546875" hidden="1" customWidth="1"/>
    <col min="42" max="43" width="11.85546875" bestFit="1" customWidth="1"/>
  </cols>
  <sheetData>
    <row r="4" spans="3:43" x14ac:dyDescent="0.25">
      <c r="C4" s="19"/>
      <c r="D4" s="34"/>
      <c r="E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 t="s">
        <v>60</v>
      </c>
    </row>
    <row r="5" spans="3:43" x14ac:dyDescent="0.25">
      <c r="C5" s="39" t="s">
        <v>69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3:43" x14ac:dyDescent="0.25">
      <c r="C6" s="46" t="s">
        <v>73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3:43" x14ac:dyDescent="0.25">
      <c r="C7" s="1"/>
      <c r="D7" s="35"/>
      <c r="E7" s="35"/>
      <c r="F7" s="42">
        <v>2015</v>
      </c>
      <c r="G7" s="43"/>
      <c r="H7" s="16"/>
      <c r="I7" s="22"/>
      <c r="J7" s="23"/>
      <c r="K7" s="26"/>
      <c r="L7" s="28"/>
      <c r="M7" s="29"/>
      <c r="N7" s="30"/>
      <c r="O7" s="31"/>
      <c r="P7" s="32"/>
      <c r="Q7" s="33"/>
      <c r="R7" s="44">
        <v>2016</v>
      </c>
      <c r="S7" s="45"/>
      <c r="T7" s="21"/>
      <c r="U7" s="21"/>
      <c r="V7" s="21"/>
      <c r="W7" s="21"/>
      <c r="X7" s="21"/>
      <c r="Y7" s="21"/>
      <c r="Z7" s="21"/>
      <c r="AA7" s="21"/>
      <c r="AB7" s="21"/>
      <c r="AC7" s="21"/>
      <c r="AD7" s="49">
        <v>2017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0">
        <v>2016</v>
      </c>
      <c r="AQ7" s="20">
        <v>2017</v>
      </c>
    </row>
    <row r="8" spans="3:43" x14ac:dyDescent="0.25">
      <c r="C8" s="3" t="s">
        <v>59</v>
      </c>
      <c r="D8" s="3">
        <v>2015</v>
      </c>
      <c r="E8" s="3">
        <v>2016</v>
      </c>
      <c r="F8" s="1" t="s">
        <v>0</v>
      </c>
      <c r="G8" s="1" t="s">
        <v>1</v>
      </c>
      <c r="H8" s="1" t="s">
        <v>61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66</v>
      </c>
      <c r="N8" s="1" t="s">
        <v>67</v>
      </c>
      <c r="O8" s="1" t="s">
        <v>68</v>
      </c>
      <c r="P8" s="1" t="s">
        <v>70</v>
      </c>
      <c r="Q8" s="1" t="s">
        <v>71</v>
      </c>
      <c r="R8" s="4" t="s">
        <v>0</v>
      </c>
      <c r="S8" s="4" t="s">
        <v>1</v>
      </c>
      <c r="T8" s="4" t="s">
        <v>61</v>
      </c>
      <c r="U8" s="4" t="s">
        <v>62</v>
      </c>
      <c r="V8" s="4" t="s">
        <v>63</v>
      </c>
      <c r="W8" s="4" t="s">
        <v>64</v>
      </c>
      <c r="X8" s="4" t="s">
        <v>65</v>
      </c>
      <c r="Y8" s="4" t="s">
        <v>66</v>
      </c>
      <c r="Z8" s="4" t="s">
        <v>67</v>
      </c>
      <c r="AA8" s="4" t="s">
        <v>68</v>
      </c>
      <c r="AB8" s="4" t="s">
        <v>70</v>
      </c>
      <c r="AC8" s="4" t="s">
        <v>71</v>
      </c>
      <c r="AD8" s="4" t="s">
        <v>0</v>
      </c>
      <c r="AE8" s="4" t="s">
        <v>1</v>
      </c>
      <c r="AF8" s="4" t="s">
        <v>61</v>
      </c>
      <c r="AG8" s="4" t="s">
        <v>62</v>
      </c>
      <c r="AH8" s="4" t="s">
        <v>63</v>
      </c>
      <c r="AI8" s="4" t="s">
        <v>64</v>
      </c>
      <c r="AJ8" s="4" t="s">
        <v>65</v>
      </c>
      <c r="AK8" s="4" t="s">
        <v>66</v>
      </c>
      <c r="AL8" s="4" t="s">
        <v>67</v>
      </c>
      <c r="AM8" s="4" t="s">
        <v>68</v>
      </c>
      <c r="AN8" s="4" t="s">
        <v>70</v>
      </c>
      <c r="AO8" s="4" t="s">
        <v>71</v>
      </c>
      <c r="AP8" s="38" t="s">
        <v>72</v>
      </c>
      <c r="AQ8" s="38" t="s">
        <v>72</v>
      </c>
    </row>
    <row r="9" spans="3:43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>+F13+F29</f>
        <v>4108.71015945</v>
      </c>
      <c r="G11" s="6">
        <f t="shared" ref="G11:AP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f t="shared" si="1"/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4023.0080271000002</v>
      </c>
      <c r="AE11" s="6">
        <f t="shared" si="1"/>
        <v>1369.0887923999999</v>
      </c>
      <c r="AF11" s="6">
        <f t="shared" si="1"/>
        <v>2210.7027998000003</v>
      </c>
      <c r="AG11" s="6">
        <f t="shared" si="1"/>
        <v>1693.1958078000002</v>
      </c>
      <c r="AH11" s="6">
        <f t="shared" si="1"/>
        <v>0</v>
      </c>
      <c r="AI11" s="6">
        <f t="shared" si="1"/>
        <v>0</v>
      </c>
      <c r="AJ11" s="6">
        <f t="shared" si="1"/>
        <v>0</v>
      </c>
      <c r="AK11" s="6">
        <f t="shared" si="1"/>
        <v>0</v>
      </c>
      <c r="AL11" s="6">
        <f t="shared" si="1"/>
        <v>0</v>
      </c>
      <c r="AM11" s="6">
        <f t="shared" si="1"/>
        <v>0</v>
      </c>
      <c r="AN11" s="6">
        <f t="shared" si="1"/>
        <v>0</v>
      </c>
      <c r="AO11" s="6">
        <f t="shared" si="1"/>
        <v>0</v>
      </c>
      <c r="AP11" s="6">
        <f t="shared" si="1"/>
        <v>17685.276633321169</v>
      </c>
      <c r="AQ11" s="6">
        <f t="shared" ref="AQ11" si="2">+AQ13+AQ29</f>
        <v>9295.9954270999988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4</v>
      </c>
      <c r="D13" s="6">
        <f t="shared" ref="D13:E13" si="3">+SUM(D15:D26)</f>
        <v>23788.827870567624</v>
      </c>
      <c r="E13" s="6">
        <f t="shared" si="3"/>
        <v>35267.828704821171</v>
      </c>
      <c r="F13" s="6">
        <f>+SUM(F15:F26)</f>
        <v>1197.5823824499998</v>
      </c>
      <c r="G13" s="6">
        <f t="shared" ref="G13:AQ13" si="4">+SUM(G15:G26)</f>
        <v>988.95588705</v>
      </c>
      <c r="H13" s="6">
        <f t="shared" si="4"/>
        <v>1454.49334965</v>
      </c>
      <c r="I13" s="6">
        <f t="shared" si="4"/>
        <v>1315.1035274999999</v>
      </c>
      <c r="J13" s="6">
        <f t="shared" si="4"/>
        <v>942.20289070000149</v>
      </c>
      <c r="K13" s="6">
        <f t="shared" si="4"/>
        <v>2084.1552219499999</v>
      </c>
      <c r="L13" s="6">
        <f t="shared" si="4"/>
        <v>2326.5398840209741</v>
      </c>
      <c r="M13" s="6">
        <f t="shared" si="4"/>
        <v>2013.0391594999999</v>
      </c>
      <c r="N13" s="6">
        <f t="shared" si="4"/>
        <v>3022.6235542969262</v>
      </c>
      <c r="O13" s="6">
        <f t="shared" si="4"/>
        <v>2909.7876356997203</v>
      </c>
      <c r="P13" s="6">
        <f t="shared" si="4"/>
        <v>3742.57966175</v>
      </c>
      <c r="Q13" s="6">
        <f t="shared" si="4"/>
        <v>1791.7647160000001</v>
      </c>
      <c r="R13" s="6">
        <f t="shared" si="4"/>
        <v>2737.3496161711696</v>
      </c>
      <c r="S13" s="6">
        <f t="shared" si="4"/>
        <v>4654.3970042999999</v>
      </c>
      <c r="T13" s="6">
        <f t="shared" si="4"/>
        <v>1084.6457816500001</v>
      </c>
      <c r="U13" s="6">
        <f t="shared" si="4"/>
        <v>790.54020319999995</v>
      </c>
      <c r="V13" s="6">
        <f t="shared" si="4"/>
        <v>962.13314089999994</v>
      </c>
      <c r="W13" s="6">
        <f t="shared" si="4"/>
        <v>902.71322269999996</v>
      </c>
      <c r="X13" s="6">
        <f t="shared" si="4"/>
        <v>1888.8868332999998</v>
      </c>
      <c r="Y13" s="6">
        <f t="shared" si="4"/>
        <v>6741.8384778</v>
      </c>
      <c r="Z13" s="6">
        <f t="shared" si="4"/>
        <v>5652.3343316</v>
      </c>
      <c r="AA13" s="6">
        <f t="shared" si="4"/>
        <v>3744.9240998999999</v>
      </c>
      <c r="AB13" s="6">
        <f t="shared" si="4"/>
        <v>3665.1224213</v>
      </c>
      <c r="AC13" s="6">
        <f t="shared" si="4"/>
        <v>2442.9435720000001</v>
      </c>
      <c r="AD13" s="6">
        <f t="shared" si="4"/>
        <v>809.88077710000005</v>
      </c>
      <c r="AE13" s="6">
        <f t="shared" si="4"/>
        <v>823.67895039999985</v>
      </c>
      <c r="AF13" s="6">
        <f t="shared" si="4"/>
        <v>1440.0943288000001</v>
      </c>
      <c r="AG13" s="6">
        <f t="shared" si="4"/>
        <v>1693.1958078000002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0</v>
      </c>
      <c r="AL13" s="6">
        <f t="shared" si="4"/>
        <v>0</v>
      </c>
      <c r="AM13" s="6">
        <f t="shared" si="4"/>
        <v>0</v>
      </c>
      <c r="AN13" s="6">
        <f t="shared" si="4"/>
        <v>0</v>
      </c>
      <c r="AO13" s="6">
        <f t="shared" si="4"/>
        <v>0</v>
      </c>
      <c r="AP13" s="6">
        <f t="shared" ref="AP13" si="5">+SUM(AP15:AP26)</f>
        <v>9266.9326053211698</v>
      </c>
      <c r="AQ13" s="6">
        <f t="shared" si="4"/>
        <v>4766.8498640999996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5</v>
      </c>
      <c r="D15" s="37">
        <v>2395.3741799999993</v>
      </c>
      <c r="E15" s="37">
        <v>11992.627743000001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/>
      <c r="AJ15" s="7"/>
      <c r="AK15" s="7"/>
      <c r="AL15" s="7"/>
      <c r="AM15" s="7"/>
      <c r="AN15" s="7"/>
      <c r="AO15" s="7"/>
      <c r="AP15" s="7">
        <f>+R15+S15+T15+U15</f>
        <v>3547.5993420000004</v>
      </c>
      <c r="AQ15" s="7">
        <f>+AD15+AE15+AF15+AG15</f>
        <v>393.32181700000001</v>
      </c>
    </row>
    <row r="16" spans="3:43" x14ac:dyDescent="0.25">
      <c r="C16" s="4" t="s">
        <v>6</v>
      </c>
      <c r="D16" s="37">
        <v>7616.4049018679025</v>
      </c>
      <c r="E16" s="37">
        <v>12053.131983000001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>
        <v>880.562184</v>
      </c>
      <c r="AH16" s="7"/>
      <c r="AI16" s="7"/>
      <c r="AJ16" s="7"/>
      <c r="AK16" s="7"/>
      <c r="AL16" s="7"/>
      <c r="AM16" s="7"/>
      <c r="AN16" s="7"/>
      <c r="AO16" s="7"/>
      <c r="AP16" s="7">
        <f t="shared" ref="AP16:AP26" si="6">+R16+S16+T16+U16</f>
        <v>1953.724156</v>
      </c>
      <c r="AQ16" s="7">
        <f t="shared" ref="AQ16:AQ26" si="7">+AD16+AE16+AF16+AG16</f>
        <v>1674.8140899999999</v>
      </c>
    </row>
    <row r="17" spans="3:43" x14ac:dyDescent="0.25">
      <c r="C17" s="4" t="s">
        <v>7</v>
      </c>
      <c r="D17" s="37">
        <v>8.6235409999999995</v>
      </c>
      <c r="E17" s="37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f t="shared" si="6"/>
        <v>0</v>
      </c>
      <c r="AQ17" s="7">
        <f t="shared" si="7"/>
        <v>0</v>
      </c>
    </row>
    <row r="18" spans="3:43" x14ac:dyDescent="0.25">
      <c r="C18" s="4" t="s">
        <v>8</v>
      </c>
      <c r="D18" s="37">
        <v>0</v>
      </c>
      <c r="E18" s="37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f t="shared" si="6"/>
        <v>56.847597</v>
      </c>
      <c r="AQ18" s="7">
        <f t="shared" si="7"/>
        <v>0</v>
      </c>
    </row>
    <row r="19" spans="3:43" x14ac:dyDescent="0.25">
      <c r="C19" s="4" t="s">
        <v>9</v>
      </c>
      <c r="D19" s="37">
        <v>1173.5625929999999</v>
      </c>
      <c r="E19" s="37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/>
      <c r="AE19" s="7">
        <v>1.0662400000000001</v>
      </c>
      <c r="AF19" s="7"/>
      <c r="AG19" s="7">
        <v>15.591670000000001</v>
      </c>
      <c r="AH19" s="7"/>
      <c r="AI19" s="7"/>
      <c r="AJ19" s="7"/>
      <c r="AK19" s="7"/>
      <c r="AL19" s="7"/>
      <c r="AM19" s="7"/>
      <c r="AN19" s="7"/>
      <c r="AO19" s="7"/>
      <c r="AP19" s="7">
        <f t="shared" si="6"/>
        <v>746.65273500000001</v>
      </c>
      <c r="AQ19" s="7">
        <f t="shared" si="7"/>
        <v>16.657910000000001</v>
      </c>
    </row>
    <row r="20" spans="3:43" x14ac:dyDescent="0.25">
      <c r="C20" s="4" t="s">
        <v>10</v>
      </c>
      <c r="D20" s="37">
        <v>0</v>
      </c>
      <c r="E20" s="37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f t="shared" si="6"/>
        <v>14.898490000000001</v>
      </c>
      <c r="AQ20" s="7">
        <f t="shared" si="7"/>
        <v>0</v>
      </c>
    </row>
    <row r="21" spans="3:43" x14ac:dyDescent="0.25">
      <c r="C21" s="4" t="s">
        <v>11</v>
      </c>
      <c r="D21" s="37">
        <v>0</v>
      </c>
      <c r="E21" s="37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f t="shared" si="6"/>
        <v>0</v>
      </c>
      <c r="AQ21" s="7">
        <f t="shared" si="7"/>
        <v>0</v>
      </c>
    </row>
    <row r="22" spans="3:43" x14ac:dyDescent="0.25">
      <c r="C22" s="4" t="s">
        <v>12</v>
      </c>
      <c r="D22" s="37">
        <v>2164.1180340000001</v>
      </c>
      <c r="E22" s="37">
        <v>937.62003999999979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>
        <v>60.415236</v>
      </c>
      <c r="AH22" s="7"/>
      <c r="AI22" s="7"/>
      <c r="AJ22" s="7"/>
      <c r="AK22" s="7"/>
      <c r="AL22" s="7"/>
      <c r="AM22" s="7"/>
      <c r="AN22" s="7"/>
      <c r="AO22" s="7"/>
      <c r="AP22" s="7">
        <f t="shared" si="6"/>
        <v>302.80315999999993</v>
      </c>
      <c r="AQ22" s="7">
        <f t="shared" si="7"/>
        <v>132.312456</v>
      </c>
    </row>
    <row r="23" spans="3:43" x14ac:dyDescent="0.25">
      <c r="C23" s="4" t="s">
        <v>13</v>
      </c>
      <c r="D23" s="37">
        <v>678.42554199999995</v>
      </c>
      <c r="E23" s="37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v>123.5</v>
      </c>
      <c r="AD23" s="7">
        <v>6.6138130000000004</v>
      </c>
      <c r="AE23" s="7"/>
      <c r="AF23" s="7">
        <v>1.513857</v>
      </c>
      <c r="AG23" s="7">
        <v>101.24956400000001</v>
      </c>
      <c r="AH23" s="7"/>
      <c r="AI23" s="7"/>
      <c r="AJ23" s="7"/>
      <c r="AK23" s="7"/>
      <c r="AL23" s="7"/>
      <c r="AM23" s="7"/>
      <c r="AN23" s="7"/>
      <c r="AO23" s="7"/>
      <c r="AP23" s="7">
        <f t="shared" si="6"/>
        <v>244.37057100000001</v>
      </c>
      <c r="AQ23" s="7">
        <f t="shared" si="7"/>
        <v>109.377234</v>
      </c>
    </row>
    <row r="24" spans="3:43" x14ac:dyDescent="0.25">
      <c r="C24" s="4" t="s">
        <v>14</v>
      </c>
      <c r="D24" s="37">
        <v>0</v>
      </c>
      <c r="E24" s="37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f t="shared" si="6"/>
        <v>0</v>
      </c>
      <c r="AQ24" s="7">
        <f t="shared" si="7"/>
        <v>0</v>
      </c>
    </row>
    <row r="25" spans="3:43" x14ac:dyDescent="0.25">
      <c r="C25" s="4" t="s">
        <v>15</v>
      </c>
      <c r="D25" s="37">
        <v>8963.5361656997211</v>
      </c>
      <c r="E25" s="37">
        <v>7663.0814458211698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v>335.51</v>
      </c>
      <c r="AD25" s="7">
        <v>647.43162210000003</v>
      </c>
      <c r="AE25" s="7">
        <v>546.70243139999991</v>
      </c>
      <c r="AF25" s="7">
        <v>609.93319080000003</v>
      </c>
      <c r="AG25" s="7">
        <v>635.37715379999997</v>
      </c>
      <c r="AH25" s="7"/>
      <c r="AI25" s="7"/>
      <c r="AJ25" s="7"/>
      <c r="AK25" s="7"/>
      <c r="AL25" s="7"/>
      <c r="AM25" s="7"/>
      <c r="AN25" s="7"/>
      <c r="AO25" s="7"/>
      <c r="AP25" s="7">
        <f t="shared" si="6"/>
        <v>2400.0365543211697</v>
      </c>
      <c r="AQ25" s="7">
        <f t="shared" si="7"/>
        <v>2439.4443980999999</v>
      </c>
    </row>
    <row r="26" spans="3:43" x14ac:dyDescent="0.25">
      <c r="C26" s="4" t="s">
        <v>16</v>
      </c>
      <c r="D26" s="37">
        <v>788.78291300000001</v>
      </c>
      <c r="E26" s="37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/>
      <c r="AI26" s="7"/>
      <c r="AJ26" s="7"/>
      <c r="AK26" s="7"/>
      <c r="AL26" s="7"/>
      <c r="AM26" s="7"/>
      <c r="AN26" s="7"/>
      <c r="AO26" s="7"/>
      <c r="AP26" s="7">
        <f t="shared" si="6"/>
        <v>0</v>
      </c>
      <c r="AQ26" s="7">
        <f t="shared" si="7"/>
        <v>0.92195899999999997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17</v>
      </c>
      <c r="D29" s="8">
        <f t="shared" ref="D29:E29" si="8">+SUM(D31:D35)</f>
        <v>35831.268702500005</v>
      </c>
      <c r="E29" s="8">
        <f t="shared" si="8"/>
        <v>36348.462801999995</v>
      </c>
      <c r="F29" s="8">
        <f>+SUM(F31:F35)</f>
        <v>2911.1277770000002</v>
      </c>
      <c r="G29" s="8">
        <f t="shared" ref="G29:AQ29" si="9">+SUM(G31:G35)</f>
        <v>695.49842000000001</v>
      </c>
      <c r="H29" s="8">
        <f t="shared" si="9"/>
        <v>45.430546</v>
      </c>
      <c r="I29" s="8">
        <f t="shared" si="9"/>
        <v>6.4356970000000002</v>
      </c>
      <c r="J29" s="8">
        <f t="shared" si="9"/>
        <v>0</v>
      </c>
      <c r="K29" s="8">
        <f t="shared" si="9"/>
        <v>1647.4695019999999</v>
      </c>
      <c r="L29" s="8">
        <f t="shared" si="9"/>
        <v>3199.1768419999999</v>
      </c>
      <c r="M29" s="8">
        <f t="shared" si="9"/>
        <v>6733.7020629999997</v>
      </c>
      <c r="N29" s="8">
        <f t="shared" si="9"/>
        <v>5044.1889155000008</v>
      </c>
      <c r="O29" s="8">
        <f t="shared" si="9"/>
        <v>3712.4245209999999</v>
      </c>
      <c r="P29" s="8">
        <f t="shared" si="9"/>
        <v>6973.8602680000004</v>
      </c>
      <c r="Q29" s="8">
        <f t="shared" si="9"/>
        <v>4861.9541509999999</v>
      </c>
      <c r="R29" s="8">
        <f t="shared" si="9"/>
        <v>2816.537973</v>
      </c>
      <c r="S29" s="8">
        <f t="shared" si="9"/>
        <v>4442.3790820000004</v>
      </c>
      <c r="T29" s="8">
        <f t="shared" si="9"/>
        <v>888.21788500000002</v>
      </c>
      <c r="U29" s="8">
        <f t="shared" si="9"/>
        <v>271.20908800000001</v>
      </c>
      <c r="V29" s="8">
        <f t="shared" si="9"/>
        <v>295.20911699999999</v>
      </c>
      <c r="W29" s="8">
        <f t="shared" si="9"/>
        <v>559.90018299999997</v>
      </c>
      <c r="X29" s="8">
        <f t="shared" si="9"/>
        <v>2608.7373010000001</v>
      </c>
      <c r="Y29" s="8">
        <f t="shared" si="9"/>
        <v>4891.7271600000004</v>
      </c>
      <c r="Z29" s="8">
        <f t="shared" si="9"/>
        <v>4083.9710669999999</v>
      </c>
      <c r="AA29" s="8">
        <f t="shared" si="9"/>
        <v>3234.3867439999999</v>
      </c>
      <c r="AB29" s="8">
        <f t="shared" si="9"/>
        <v>6358.87896</v>
      </c>
      <c r="AC29" s="8">
        <f t="shared" si="9"/>
        <v>5897.3082420000001</v>
      </c>
      <c r="AD29" s="8">
        <f t="shared" si="9"/>
        <v>3213.12725</v>
      </c>
      <c r="AE29" s="8">
        <f t="shared" si="9"/>
        <v>545.40984200000003</v>
      </c>
      <c r="AF29" s="8">
        <f t="shared" si="9"/>
        <v>770.60847100000001</v>
      </c>
      <c r="AG29" s="8">
        <f t="shared" si="9"/>
        <v>0</v>
      </c>
      <c r="AH29" s="8">
        <f t="shared" si="9"/>
        <v>0</v>
      </c>
      <c r="AI29" s="8">
        <f t="shared" si="9"/>
        <v>0</v>
      </c>
      <c r="AJ29" s="8">
        <f t="shared" si="9"/>
        <v>0</v>
      </c>
      <c r="AK29" s="8">
        <f t="shared" si="9"/>
        <v>0</v>
      </c>
      <c r="AL29" s="8">
        <f t="shared" si="9"/>
        <v>0</v>
      </c>
      <c r="AM29" s="8">
        <f t="shared" si="9"/>
        <v>0</v>
      </c>
      <c r="AN29" s="8">
        <f t="shared" si="9"/>
        <v>0</v>
      </c>
      <c r="AO29" s="8">
        <f t="shared" si="9"/>
        <v>0</v>
      </c>
      <c r="AP29" s="8">
        <f t="shared" si="9"/>
        <v>8418.3440279999995</v>
      </c>
      <c r="AQ29" s="8">
        <f t="shared" si="9"/>
        <v>4529.145563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18</v>
      </c>
      <c r="D31" s="37">
        <v>35825.803504500007</v>
      </c>
      <c r="E31" s="37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>
        <v>545.40984200000003</v>
      </c>
      <c r="AF31" s="7">
        <v>770.60847100000001</v>
      </c>
      <c r="AG31" s="7"/>
      <c r="AH31" s="7"/>
      <c r="AI31" s="7"/>
      <c r="AJ31" s="7"/>
      <c r="AK31" s="7"/>
      <c r="AL31" s="7"/>
      <c r="AM31" s="7"/>
      <c r="AN31" s="7"/>
      <c r="AO31" s="7"/>
      <c r="AP31" s="7">
        <f t="shared" ref="AP31" si="10">+R31+S31+T31+U31</f>
        <v>8418.3440279999995</v>
      </c>
      <c r="AQ31" s="7">
        <f t="shared" ref="AQ31" si="11">+AD31+AE31+AF31+AG31</f>
        <v>4529.145563</v>
      </c>
    </row>
    <row r="32" spans="3:43" x14ac:dyDescent="0.25">
      <c r="C32" s="4" t="s">
        <v>19</v>
      </c>
      <c r="D32" s="37">
        <v>0</v>
      </c>
      <c r="E32" s="37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f t="shared" ref="AP32:AP35" si="12">+R32+S32+T32+U32</f>
        <v>0</v>
      </c>
      <c r="AQ32" s="7">
        <f t="shared" ref="AQ32:AQ35" si="13">+AD32+AE32+AF32+AG32</f>
        <v>0</v>
      </c>
    </row>
    <row r="33" spans="3:43" x14ac:dyDescent="0.25">
      <c r="C33" s="4" t="s">
        <v>20</v>
      </c>
      <c r="D33" s="37">
        <v>0</v>
      </c>
      <c r="E33" s="37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f t="shared" si="12"/>
        <v>0</v>
      </c>
      <c r="AQ33" s="7">
        <f t="shared" si="13"/>
        <v>0</v>
      </c>
    </row>
    <row r="34" spans="3:43" x14ac:dyDescent="0.25">
      <c r="C34" s="4" t="s">
        <v>21</v>
      </c>
      <c r="D34" s="37">
        <v>0</v>
      </c>
      <c r="E34" s="37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f t="shared" si="12"/>
        <v>0</v>
      </c>
      <c r="AQ34" s="7">
        <f t="shared" si="13"/>
        <v>0</v>
      </c>
    </row>
    <row r="35" spans="3:43" x14ac:dyDescent="0.25">
      <c r="C35" s="4" t="s">
        <v>22</v>
      </c>
      <c r="D35" s="37">
        <v>5.465198</v>
      </c>
      <c r="E35" s="37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f t="shared" si="12"/>
        <v>0</v>
      </c>
      <c r="AQ35" s="7">
        <f t="shared" si="13"/>
        <v>0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23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f t="shared" si="15"/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7040.8359644000002</v>
      </c>
      <c r="AE37" s="8">
        <f t="shared" si="15"/>
        <v>6268.2714445999991</v>
      </c>
      <c r="AF37" s="8">
        <f t="shared" si="15"/>
        <v>7663.381027200001</v>
      </c>
      <c r="AG37" s="8">
        <f t="shared" si="15"/>
        <v>5561.2075042000006</v>
      </c>
      <c r="AH37" s="8">
        <f t="shared" si="15"/>
        <v>0</v>
      </c>
      <c r="AI37" s="8">
        <f t="shared" si="15"/>
        <v>0</v>
      </c>
      <c r="AJ37" s="8">
        <f t="shared" si="15"/>
        <v>0</v>
      </c>
      <c r="AK37" s="8">
        <f t="shared" si="15"/>
        <v>0</v>
      </c>
      <c r="AL37" s="8">
        <f t="shared" si="15"/>
        <v>0</v>
      </c>
      <c r="AM37" s="8">
        <f t="shared" si="15"/>
        <v>0</v>
      </c>
      <c r="AN37" s="8">
        <f t="shared" si="15"/>
        <v>0</v>
      </c>
      <c r="AO37" s="8">
        <f t="shared" si="15"/>
        <v>0</v>
      </c>
      <c r="AP37" s="8">
        <f t="shared" si="15"/>
        <v>11781.13656728468</v>
      </c>
      <c r="AQ37" s="8">
        <f t="shared" si="15"/>
        <v>26533.695940400001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24</v>
      </c>
      <c r="D39" s="37">
        <v>0</v>
      </c>
      <c r="E39" s="37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>
        <f t="shared" ref="AP39" si="16">+R39+S39+T39+U39</f>
        <v>0</v>
      </c>
      <c r="AQ39" s="7">
        <f t="shared" ref="AQ39" si="17">+AD39+AE39+AF39+AG39</f>
        <v>0</v>
      </c>
    </row>
    <row r="40" spans="3:43" x14ac:dyDescent="0.25">
      <c r="C40" s="4" t="s">
        <v>25</v>
      </c>
      <c r="D40" s="37">
        <v>0</v>
      </c>
      <c r="E40" s="37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>
        <f t="shared" ref="AP40:AP51" si="18">+R40+S40+T40+U40</f>
        <v>87.670946000000001</v>
      </c>
      <c r="AQ40" s="7">
        <f t="shared" ref="AQ40:AQ51" si="19">+AD40+AE40+AF40+AG40</f>
        <v>0</v>
      </c>
    </row>
    <row r="41" spans="3:43" x14ac:dyDescent="0.25">
      <c r="C41" s="4" t="s">
        <v>26</v>
      </c>
      <c r="D41" s="37">
        <v>154.744832</v>
      </c>
      <c r="E41" s="37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27</v>
      </c>
      <c r="D42" s="37">
        <v>188.43107900000001</v>
      </c>
      <c r="E42" s="37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f t="shared" si="18"/>
        <v>0</v>
      </c>
      <c r="AQ42" s="7">
        <f t="shared" si="19"/>
        <v>0</v>
      </c>
    </row>
    <row r="43" spans="3:43" x14ac:dyDescent="0.25">
      <c r="C43" s="4" t="s">
        <v>28</v>
      </c>
      <c r="D43" s="37">
        <v>735.15038651000009</v>
      </c>
      <c r="E43" s="37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1.7240999999999999E-2</v>
      </c>
      <c r="AH43" s="7"/>
      <c r="AI43" s="7"/>
      <c r="AJ43" s="7"/>
      <c r="AK43" s="7"/>
      <c r="AL43" s="7"/>
      <c r="AM43" s="7"/>
      <c r="AN43" s="7"/>
      <c r="AO43" s="7"/>
      <c r="AP43" s="7">
        <f t="shared" si="18"/>
        <v>0</v>
      </c>
      <c r="AQ43" s="7">
        <f t="shared" si="19"/>
        <v>1.7240999999999999E-2</v>
      </c>
    </row>
    <row r="44" spans="3:43" x14ac:dyDescent="0.25">
      <c r="C44" s="4" t="s">
        <v>29</v>
      </c>
      <c r="D44" s="37">
        <v>1289.2433389999999</v>
      </c>
      <c r="E44" s="37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94.916453000000047</v>
      </c>
      <c r="S44" s="7">
        <v>102.25950699999999</v>
      </c>
      <c r="T44" s="7">
        <v>225.89500399999997</v>
      </c>
      <c r="U44" s="7">
        <v>0</v>
      </c>
      <c r="V44" s="7">
        <v>207.40804900000001</v>
      </c>
      <c r="W44" s="7">
        <v>0</v>
      </c>
      <c r="X44" s="7">
        <v>117.70141100000001</v>
      </c>
      <c r="Y44" s="7">
        <v>0</v>
      </c>
      <c r="Z44" s="7">
        <v>100.82456800000023</v>
      </c>
      <c r="AA44" s="7">
        <v>0</v>
      </c>
      <c r="AB44" s="7">
        <v>95.648200999999972</v>
      </c>
      <c r="AC44" s="7">
        <v>340.59999999999991</v>
      </c>
      <c r="AD44" s="7">
        <v>4004.5476129999997</v>
      </c>
      <c r="AE44" s="7">
        <v>4056.4653170000001</v>
      </c>
      <c r="AF44" s="7">
        <v>5098.8453179999997</v>
      </c>
      <c r="AG44" s="7">
        <v>2992.0484160000001</v>
      </c>
      <c r="AH44" s="7"/>
      <c r="AI44" s="7"/>
      <c r="AJ44" s="7"/>
      <c r="AK44" s="7"/>
      <c r="AL44" s="7"/>
      <c r="AM44" s="7"/>
      <c r="AN44" s="7"/>
      <c r="AO44" s="7"/>
      <c r="AP44" s="7">
        <f t="shared" si="18"/>
        <v>423.070964</v>
      </c>
      <c r="AQ44" s="7">
        <f t="shared" si="19"/>
        <v>16151.906664</v>
      </c>
    </row>
    <row r="45" spans="3:43" x14ac:dyDescent="0.25">
      <c r="C45" s="4" t="s">
        <v>30</v>
      </c>
      <c r="D45" s="37">
        <v>0</v>
      </c>
      <c r="E45" s="37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31</v>
      </c>
      <c r="D46" s="37">
        <v>675.29055747999996</v>
      </c>
      <c r="E46" s="37">
        <v>204.38404700000001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f t="shared" si="18"/>
        <v>0</v>
      </c>
      <c r="AQ46" s="7">
        <f t="shared" si="19"/>
        <v>0</v>
      </c>
    </row>
    <row r="47" spans="3:43" x14ac:dyDescent="0.25">
      <c r="C47" s="4" t="s">
        <v>32</v>
      </c>
      <c r="D47" s="37">
        <v>26815.496828999072</v>
      </c>
      <c r="E47" s="37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v>1118.3</v>
      </c>
      <c r="AD47" s="7">
        <v>2158.105407</v>
      </c>
      <c r="AE47" s="7">
        <v>1822.3414379999999</v>
      </c>
      <c r="AF47" s="7">
        <v>2033.9705310000004</v>
      </c>
      <c r="AG47" s="7">
        <v>2117.9238460000001</v>
      </c>
      <c r="AH47" s="7"/>
      <c r="AI47" s="7"/>
      <c r="AJ47" s="7"/>
      <c r="AK47" s="7"/>
      <c r="AL47" s="7"/>
      <c r="AM47" s="7"/>
      <c r="AN47" s="7"/>
      <c r="AO47" s="7"/>
      <c r="AP47" s="7">
        <f t="shared" si="18"/>
        <v>7666.6576944038998</v>
      </c>
      <c r="AQ47" s="7">
        <f t="shared" si="19"/>
        <v>8132.3412220000009</v>
      </c>
    </row>
    <row r="48" spans="3:43" x14ac:dyDescent="0.25">
      <c r="C48" s="4" t="s">
        <v>33</v>
      </c>
      <c r="D48" s="37">
        <v>3202.5394054999997</v>
      </c>
      <c r="E48" s="37">
        <v>1844.1232630000004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>
        <v>24.996402</v>
      </c>
      <c r="AF48" s="7">
        <v>72.353914000000003</v>
      </c>
      <c r="AG48" s="7">
        <v>27.633232</v>
      </c>
      <c r="AH48" s="7"/>
      <c r="AI48" s="7"/>
      <c r="AJ48" s="7"/>
      <c r="AK48" s="7"/>
      <c r="AL48" s="7"/>
      <c r="AM48" s="7"/>
      <c r="AN48" s="7"/>
      <c r="AO48" s="7"/>
      <c r="AP48" s="7">
        <f t="shared" si="18"/>
        <v>754.91603600000008</v>
      </c>
      <c r="AQ48" s="7">
        <f t="shared" si="19"/>
        <v>124.98354800000001</v>
      </c>
    </row>
    <row r="49" spans="3:43" x14ac:dyDescent="0.25">
      <c r="C49" s="4" t="s">
        <v>34</v>
      </c>
      <c r="D49" s="37">
        <v>135.915356</v>
      </c>
      <c r="E49" s="37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f t="shared" si="18"/>
        <v>0</v>
      </c>
      <c r="AQ49" s="7">
        <f t="shared" si="19"/>
        <v>0</v>
      </c>
    </row>
    <row r="50" spans="3:43" x14ac:dyDescent="0.25">
      <c r="C50" s="4" t="s">
        <v>35</v>
      </c>
      <c r="D50" s="37">
        <v>249.674252</v>
      </c>
      <c r="E50" s="37">
        <v>131.90356313000001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>
        <v>51.589137000000001</v>
      </c>
      <c r="AG50" s="7"/>
      <c r="AH50" s="7"/>
      <c r="AI50" s="7"/>
      <c r="AJ50" s="7"/>
      <c r="AK50" s="7"/>
      <c r="AL50" s="7"/>
      <c r="AM50" s="7"/>
      <c r="AN50" s="7"/>
      <c r="AO50" s="7"/>
      <c r="AP50" s="7">
        <f t="shared" si="18"/>
        <v>0</v>
      </c>
      <c r="AQ50" s="7">
        <f t="shared" si="19"/>
        <v>128.42716300000001</v>
      </c>
    </row>
    <row r="51" spans="3:43" x14ac:dyDescent="0.25">
      <c r="C51" s="4" t="s">
        <v>36</v>
      </c>
      <c r="D51" s="37">
        <v>15627.770118799814</v>
      </c>
      <c r="E51" s="37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v>313.64</v>
      </c>
      <c r="AD51" s="7">
        <v>801.3449184000001</v>
      </c>
      <c r="AE51" s="7">
        <v>364.4682876</v>
      </c>
      <c r="AF51" s="7">
        <v>406.62212720000002</v>
      </c>
      <c r="AG51" s="7">
        <v>423.58476920000004</v>
      </c>
      <c r="AH51" s="7"/>
      <c r="AI51" s="7"/>
      <c r="AJ51" s="7"/>
      <c r="AK51" s="7"/>
      <c r="AL51" s="7"/>
      <c r="AM51" s="7"/>
      <c r="AN51" s="7"/>
      <c r="AO51" s="7"/>
      <c r="AP51" s="7">
        <f t="shared" si="18"/>
        <v>2749.05076688078</v>
      </c>
      <c r="AQ51" s="7">
        <f t="shared" si="19"/>
        <v>1996.0201024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37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>+SUM(P55:P65)</f>
        <v>5527.2519822499999</v>
      </c>
      <c r="Q53" s="8">
        <f t="shared" si="21"/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5368.9882925000002</v>
      </c>
      <c r="AE53" s="8">
        <f t="shared" si="21"/>
        <v>6642.9780029999993</v>
      </c>
      <c r="AF53" s="8">
        <f t="shared" si="21"/>
        <v>5624.3473320000003</v>
      </c>
      <c r="AG53" s="8">
        <f t="shared" si="21"/>
        <v>6538.1661130000002</v>
      </c>
      <c r="AH53" s="8">
        <f t="shared" si="21"/>
        <v>0</v>
      </c>
      <c r="AI53" s="8">
        <f t="shared" si="21"/>
        <v>0</v>
      </c>
      <c r="AJ53" s="8">
        <f t="shared" si="21"/>
        <v>0</v>
      </c>
      <c r="AK53" s="8">
        <f t="shared" si="21"/>
        <v>0</v>
      </c>
      <c r="AL53" s="8">
        <f t="shared" si="21"/>
        <v>0</v>
      </c>
      <c r="AM53" s="8">
        <f t="shared" si="21"/>
        <v>0</v>
      </c>
      <c r="AN53" s="8">
        <f t="shared" si="21"/>
        <v>0</v>
      </c>
      <c r="AO53" s="8">
        <f t="shared" si="21"/>
        <v>0</v>
      </c>
      <c r="AP53" s="8">
        <f t="shared" si="21"/>
        <v>26971.855334201944</v>
      </c>
      <c r="AQ53" s="8">
        <f t="shared" si="21"/>
        <v>24174.479740499999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38</v>
      </c>
      <c r="D55" s="37">
        <v>46.589613499999999</v>
      </c>
      <c r="E55" s="37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>
        <v>9.0423559999999998</v>
      </c>
      <c r="AG55" s="7"/>
      <c r="AH55" s="7"/>
      <c r="AI55" s="7"/>
      <c r="AJ55" s="7"/>
      <c r="AK55" s="7"/>
      <c r="AL55" s="7"/>
      <c r="AM55" s="7"/>
      <c r="AN55" s="7"/>
      <c r="AO55" s="7"/>
      <c r="AP55" s="7">
        <f t="shared" ref="AP55" si="22">+R55+S55+T55+U55</f>
        <v>112.597634</v>
      </c>
      <c r="AQ55" s="7">
        <f t="shared" ref="AQ55" si="23">+AD55+AE55+AF55+AG55</f>
        <v>9.0423559999999998</v>
      </c>
    </row>
    <row r="56" spans="3:43" x14ac:dyDescent="0.25">
      <c r="C56" s="4" t="s">
        <v>39</v>
      </c>
      <c r="D56" s="37">
        <v>0</v>
      </c>
      <c r="E56" s="37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>
        <f t="shared" ref="AP56:AP65" si="24">+R56+S56+T56+U56</f>
        <v>0</v>
      </c>
      <c r="AQ56" s="7">
        <f t="shared" ref="AQ56:AQ65" si="25">+AD56+AE56+AF56+AG56</f>
        <v>0</v>
      </c>
    </row>
    <row r="57" spans="3:43" x14ac:dyDescent="0.25">
      <c r="C57" s="4" t="s">
        <v>40</v>
      </c>
      <c r="D57" s="37">
        <v>13407.748414499536</v>
      </c>
      <c r="E57" s="37">
        <v>9562.5605397019517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v>559.125</v>
      </c>
      <c r="AD57" s="7">
        <v>1079.0527035</v>
      </c>
      <c r="AE57" s="7">
        <v>911.17071899999996</v>
      </c>
      <c r="AF57" s="7">
        <v>1016.5553180000002</v>
      </c>
      <c r="AG57" s="7">
        <v>1058.9619230000001</v>
      </c>
      <c r="AH57" s="7"/>
      <c r="AI57" s="7"/>
      <c r="AJ57" s="7"/>
      <c r="AK57" s="7"/>
      <c r="AL57" s="7"/>
      <c r="AM57" s="7"/>
      <c r="AN57" s="7"/>
      <c r="AO57" s="7"/>
      <c r="AP57" s="7">
        <f t="shared" si="24"/>
        <v>3833.3288472019499</v>
      </c>
      <c r="AQ57" s="7">
        <f t="shared" si="25"/>
        <v>4065.7406634999998</v>
      </c>
    </row>
    <row r="58" spans="3:43" x14ac:dyDescent="0.25">
      <c r="C58" s="4" t="s">
        <v>41</v>
      </c>
      <c r="D58" s="37">
        <v>3732.1472787729995</v>
      </c>
      <c r="E58" s="37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v>923.7</v>
      </c>
      <c r="AD58" s="7">
        <v>29.977447999999999</v>
      </c>
      <c r="AE58" s="7">
        <v>280.96537999999998</v>
      </c>
      <c r="AF58" s="7">
        <v>84.818500999999998</v>
      </c>
      <c r="AG58" s="7">
        <v>114.379812</v>
      </c>
      <c r="AH58" s="7"/>
      <c r="AI58" s="7"/>
      <c r="AJ58" s="7"/>
      <c r="AK58" s="7"/>
      <c r="AL58" s="7"/>
      <c r="AM58" s="7"/>
      <c r="AN58" s="7"/>
      <c r="AO58" s="7"/>
      <c r="AP58" s="7">
        <f t="shared" si="24"/>
        <v>1136.4508540000002</v>
      </c>
      <c r="AQ58" s="7">
        <f t="shared" si="25"/>
        <v>510.14114099999995</v>
      </c>
    </row>
    <row r="59" spans="3:43" x14ac:dyDescent="0.25">
      <c r="C59" s="4" t="s">
        <v>42</v>
      </c>
      <c r="D59" s="37">
        <v>6519.497329582</v>
      </c>
      <c r="E59" s="37">
        <v>6364.9088029999994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>
        <v>52.403180999999996</v>
      </c>
      <c r="AF59" s="7">
        <v>59.943426000000002</v>
      </c>
      <c r="AG59" s="7">
        <v>37.527700000000003</v>
      </c>
      <c r="AH59" s="7"/>
      <c r="AI59" s="7"/>
      <c r="AJ59" s="7"/>
      <c r="AK59" s="7"/>
      <c r="AL59" s="7"/>
      <c r="AM59" s="7"/>
      <c r="AN59" s="7"/>
      <c r="AO59" s="7"/>
      <c r="AP59" s="7">
        <f t="shared" si="24"/>
        <v>1590.9625209999999</v>
      </c>
      <c r="AQ59" s="7">
        <f t="shared" si="25"/>
        <v>322.18370799999997</v>
      </c>
    </row>
    <row r="60" spans="3:43" x14ac:dyDescent="0.25">
      <c r="C60" s="4" t="s">
        <v>43</v>
      </c>
      <c r="D60" s="37">
        <v>36665.349753760005</v>
      </c>
      <c r="E60" s="37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2960.94533</v>
      </c>
      <c r="AE60" s="7">
        <v>4668.5867609999996</v>
      </c>
      <c r="AF60" s="7">
        <v>3532.035785</v>
      </c>
      <c r="AG60" s="7">
        <v>4521.2671060000002</v>
      </c>
      <c r="AH60" s="7"/>
      <c r="AI60" s="7"/>
      <c r="AJ60" s="7"/>
      <c r="AK60" s="7"/>
      <c r="AL60" s="7"/>
      <c r="AM60" s="7"/>
      <c r="AN60" s="7"/>
      <c r="AO60" s="7"/>
      <c r="AP60" s="7">
        <f t="shared" si="24"/>
        <v>14282.888746999999</v>
      </c>
      <c r="AQ60" s="7">
        <f t="shared" si="25"/>
        <v>15682.834982</v>
      </c>
    </row>
    <row r="61" spans="3:43" x14ac:dyDescent="0.25">
      <c r="C61" s="4" t="s">
        <v>44</v>
      </c>
      <c r="D61" s="37">
        <v>8965.0713965359992</v>
      </c>
      <c r="E61" s="37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484.304148</v>
      </c>
      <c r="AE61" s="7">
        <v>118.665868</v>
      </c>
      <c r="AF61" s="7">
        <v>207.24517299999999</v>
      </c>
      <c r="AG61" s="7">
        <v>435.16077799999999</v>
      </c>
      <c r="AH61" s="7"/>
      <c r="AI61" s="7"/>
      <c r="AJ61" s="7"/>
      <c r="AK61" s="7"/>
      <c r="AL61" s="7"/>
      <c r="AM61" s="7"/>
      <c r="AN61" s="7"/>
      <c r="AO61" s="7"/>
      <c r="AP61" s="7">
        <f t="shared" si="24"/>
        <v>3443.124965</v>
      </c>
      <c r="AQ61" s="7">
        <f t="shared" si="25"/>
        <v>1245.3759669999999</v>
      </c>
    </row>
    <row r="62" spans="3:43" x14ac:dyDescent="0.25">
      <c r="C62" s="4" t="s">
        <v>45</v>
      </c>
      <c r="D62" s="37">
        <v>3211.4608067089998</v>
      </c>
      <c r="E62" s="37">
        <v>2058.0597890000004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>
        <v>66.393350999999996</v>
      </c>
      <c r="AF62" s="7">
        <v>37.269489999999998</v>
      </c>
      <c r="AG62" s="7">
        <v>23.352378999999999</v>
      </c>
      <c r="AH62" s="7"/>
      <c r="AI62" s="7"/>
      <c r="AJ62" s="7"/>
      <c r="AK62" s="7"/>
      <c r="AL62" s="7"/>
      <c r="AM62" s="7"/>
      <c r="AN62" s="7"/>
      <c r="AO62" s="7"/>
      <c r="AP62" s="7">
        <f t="shared" si="24"/>
        <v>590.63705800000002</v>
      </c>
      <c r="AQ62" s="7">
        <f t="shared" si="25"/>
        <v>156.38761899999997</v>
      </c>
    </row>
    <row r="63" spans="3:43" x14ac:dyDescent="0.25">
      <c r="C63" s="4" t="s">
        <v>46</v>
      </c>
      <c r="D63" s="37">
        <v>456.17526600000002</v>
      </c>
      <c r="E63" s="37">
        <v>1317.3890019999999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>
        <v>145.48378199999999</v>
      </c>
      <c r="AF63" s="7">
        <v>204.540435</v>
      </c>
      <c r="AG63" s="7"/>
      <c r="AH63" s="7"/>
      <c r="AI63" s="7"/>
      <c r="AJ63" s="7"/>
      <c r="AK63" s="7"/>
      <c r="AL63" s="7"/>
      <c r="AM63" s="7"/>
      <c r="AN63" s="7"/>
      <c r="AO63" s="7"/>
      <c r="AP63" s="7">
        <f t="shared" si="24"/>
        <v>402.80545699999999</v>
      </c>
      <c r="AQ63" s="7">
        <f t="shared" si="25"/>
        <v>661.66452200000003</v>
      </c>
    </row>
    <row r="64" spans="3:43" x14ac:dyDescent="0.25">
      <c r="C64" s="4" t="s">
        <v>47</v>
      </c>
      <c r="D64" s="37">
        <v>0.36</v>
      </c>
      <c r="E64" s="37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1.7115999999999999E-2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f t="shared" si="24"/>
        <v>0</v>
      </c>
      <c r="AQ64" s="7">
        <f t="shared" si="25"/>
        <v>1.7115999999999999E-2</v>
      </c>
    </row>
    <row r="65" spans="3:43" x14ac:dyDescent="0.25">
      <c r="C65" s="4" t="s">
        <v>48</v>
      </c>
      <c r="D65" s="37">
        <v>5459.9409615200002</v>
      </c>
      <c r="E65" s="37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>
        <v>399.29184499999997</v>
      </c>
      <c r="AF65" s="7">
        <v>472.89684800000003</v>
      </c>
      <c r="AG65" s="7">
        <v>347.51641499999999</v>
      </c>
      <c r="AH65" s="7"/>
      <c r="AI65" s="7"/>
      <c r="AJ65" s="7"/>
      <c r="AK65" s="7"/>
      <c r="AL65" s="7"/>
      <c r="AM65" s="7"/>
      <c r="AN65" s="7"/>
      <c r="AO65" s="7"/>
      <c r="AP65" s="7">
        <f t="shared" si="24"/>
        <v>1579.0592510000001</v>
      </c>
      <c r="AQ65" s="7">
        <f t="shared" si="25"/>
        <v>1521.091666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49</v>
      </c>
      <c r="D67" s="8">
        <f t="shared" ref="D67:E67" si="26">+D71+D70+D69</f>
        <v>2561.2574840900002</v>
      </c>
      <c r="E67" s="8">
        <f t="shared" si="26"/>
        <v>4345.4490910000004</v>
      </c>
      <c r="F67" s="8">
        <f>+F71+F70+F69</f>
        <v>25.135869999999997</v>
      </c>
      <c r="G67" s="8">
        <f t="shared" ref="G67:AP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f t="shared" si="27"/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1083.3929499999999</v>
      </c>
      <c r="AF67" s="8">
        <f t="shared" si="27"/>
        <v>228.5573</v>
      </c>
      <c r="AG67" s="8">
        <f t="shared" si="27"/>
        <v>0.86353800000000003</v>
      </c>
      <c r="AH67" s="8">
        <f t="shared" si="27"/>
        <v>0</v>
      </c>
      <c r="AI67" s="8">
        <f t="shared" si="27"/>
        <v>0</v>
      </c>
      <c r="AJ67" s="8">
        <f t="shared" si="27"/>
        <v>0</v>
      </c>
      <c r="AK67" s="8">
        <f t="shared" si="27"/>
        <v>0</v>
      </c>
      <c r="AL67" s="8">
        <f t="shared" si="27"/>
        <v>0</v>
      </c>
      <c r="AM67" s="8">
        <f t="shared" si="27"/>
        <v>0</v>
      </c>
      <c r="AN67" s="8">
        <f t="shared" si="27"/>
        <v>0</v>
      </c>
      <c r="AO67" s="8">
        <f t="shared" si="27"/>
        <v>0</v>
      </c>
      <c r="AP67" s="8">
        <f t="shared" si="27"/>
        <v>284.48058300000002</v>
      </c>
      <c r="AQ67" s="8">
        <f t="shared" ref="AQ67" si="28">+AQ71+AQ70+AQ69</f>
        <v>1313.3649389999998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50</v>
      </c>
      <c r="D69" s="37">
        <v>2162.0638120900003</v>
      </c>
      <c r="E69" s="37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>
        <v>1083.3929499999999</v>
      </c>
      <c r="AF69" s="7">
        <v>228.5573</v>
      </c>
      <c r="AG69" s="7">
        <v>0.86353800000000003</v>
      </c>
      <c r="AH69" s="7"/>
      <c r="AI69" s="7"/>
      <c r="AJ69" s="7"/>
      <c r="AK69" s="7"/>
      <c r="AL69" s="7"/>
      <c r="AM69" s="7"/>
      <c r="AN69" s="7"/>
      <c r="AO69" s="7"/>
      <c r="AP69" s="7">
        <f t="shared" ref="AP69" si="29">+R69+S69+T69+U69</f>
        <v>266.88105300000001</v>
      </c>
      <c r="AQ69" s="7">
        <f t="shared" ref="AQ69" si="30">+AD69+AE69+AF69+AG69</f>
        <v>1312.8137879999999</v>
      </c>
    </row>
    <row r="70" spans="3:43" x14ac:dyDescent="0.25">
      <c r="C70" s="4" t="s">
        <v>51</v>
      </c>
      <c r="D70" s="37">
        <v>396.58277999999996</v>
      </c>
      <c r="E70" s="37">
        <v>367.26714900000002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f t="shared" ref="AP70:AP71" si="31">+R70+S70+T70+U70</f>
        <v>17.599529999999998</v>
      </c>
      <c r="AQ70" s="7">
        <f t="shared" ref="AQ70:AQ71" si="32">+AD70+AE70+AF70+AG70</f>
        <v>0</v>
      </c>
    </row>
    <row r="71" spans="3:43" x14ac:dyDescent="0.25">
      <c r="C71" s="4" t="s">
        <v>52</v>
      </c>
      <c r="D71" s="37">
        <v>2.6108920000000002</v>
      </c>
      <c r="E71" s="37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f t="shared" si="31"/>
        <v>0</v>
      </c>
      <c r="AQ71" s="7">
        <f t="shared" si="32"/>
        <v>0.55115099999999995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53</v>
      </c>
      <c r="D73" s="8">
        <f t="shared" ref="D73:E73" si="33">+D75+D76</f>
        <v>225.73452899999998</v>
      </c>
      <c r="E73" s="8">
        <f t="shared" si="33"/>
        <v>516.87120800000002</v>
      </c>
      <c r="F73" s="8">
        <f>+F75+F76</f>
        <v>0</v>
      </c>
      <c r="G73" s="8">
        <f t="shared" ref="G73:AQ73" si="34">+G75+G76</f>
        <v>0</v>
      </c>
      <c r="H73" s="8">
        <f t="shared" si="34"/>
        <v>0</v>
      </c>
      <c r="I73" s="8">
        <f t="shared" si="34"/>
        <v>0</v>
      </c>
      <c r="J73" s="8">
        <f t="shared" si="34"/>
        <v>0</v>
      </c>
      <c r="K73" s="8">
        <f t="shared" si="34"/>
        <v>18.900604999999999</v>
      </c>
      <c r="L73" s="8">
        <f t="shared" si="34"/>
        <v>0</v>
      </c>
      <c r="M73" s="8">
        <f t="shared" si="34"/>
        <v>187.806782</v>
      </c>
      <c r="N73" s="8">
        <f t="shared" si="34"/>
        <v>0</v>
      </c>
      <c r="O73" s="8">
        <f t="shared" si="34"/>
        <v>19.027142000000001</v>
      </c>
      <c r="P73" s="8">
        <f t="shared" si="34"/>
        <v>0</v>
      </c>
      <c r="Q73" s="8"/>
      <c r="R73" s="8">
        <f t="shared" si="34"/>
        <v>0</v>
      </c>
      <c r="S73" s="8">
        <f t="shared" si="34"/>
        <v>43.498548</v>
      </c>
      <c r="T73" s="8">
        <f t="shared" si="34"/>
        <v>0</v>
      </c>
      <c r="U73" s="8">
        <f t="shared" si="34"/>
        <v>0</v>
      </c>
      <c r="V73" s="8">
        <f t="shared" si="34"/>
        <v>0</v>
      </c>
      <c r="W73" s="8">
        <f t="shared" si="34"/>
        <v>0.15</v>
      </c>
      <c r="X73" s="8">
        <f t="shared" si="34"/>
        <v>0</v>
      </c>
      <c r="Y73" s="8">
        <f t="shared" si="34"/>
        <v>0</v>
      </c>
      <c r="Z73" s="8">
        <f t="shared" si="34"/>
        <v>120.303084</v>
      </c>
      <c r="AA73" s="8">
        <f t="shared" si="34"/>
        <v>352.91957600000001</v>
      </c>
      <c r="AB73" s="8">
        <f t="shared" si="34"/>
        <v>0</v>
      </c>
      <c r="AC73" s="8">
        <f t="shared" si="34"/>
        <v>0</v>
      </c>
      <c r="AD73" s="8">
        <f t="shared" si="34"/>
        <v>0</v>
      </c>
      <c r="AE73" s="8">
        <f t="shared" si="34"/>
        <v>0</v>
      </c>
      <c r="AF73" s="8">
        <f t="shared" si="34"/>
        <v>0</v>
      </c>
      <c r="AG73" s="8">
        <f t="shared" si="34"/>
        <v>0</v>
      </c>
      <c r="AH73" s="8">
        <f t="shared" si="34"/>
        <v>0</v>
      </c>
      <c r="AI73" s="8">
        <f t="shared" si="34"/>
        <v>0</v>
      </c>
      <c r="AJ73" s="8">
        <f t="shared" si="34"/>
        <v>0</v>
      </c>
      <c r="AK73" s="8">
        <f t="shared" si="34"/>
        <v>0</v>
      </c>
      <c r="AL73" s="8">
        <f t="shared" si="34"/>
        <v>0</v>
      </c>
      <c r="AM73" s="8">
        <f t="shared" si="34"/>
        <v>0</v>
      </c>
      <c r="AN73" s="8">
        <f t="shared" si="34"/>
        <v>0</v>
      </c>
      <c r="AO73" s="8">
        <f t="shared" si="34"/>
        <v>0</v>
      </c>
      <c r="AP73" s="8">
        <f t="shared" si="34"/>
        <v>43.498548</v>
      </c>
      <c r="AQ73" s="8">
        <f t="shared" si="34"/>
        <v>0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54</v>
      </c>
      <c r="D75" s="37">
        <v>225.73452899999998</v>
      </c>
      <c r="E75" s="37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f t="shared" ref="AP75" si="35">+R75+S75+T75+U75</f>
        <v>0</v>
      </c>
      <c r="AQ75" s="7">
        <f t="shared" ref="AQ75" si="36">+AD75+AE75+AF75+AG75</f>
        <v>0</v>
      </c>
    </row>
    <row r="76" spans="3:43" x14ac:dyDescent="0.25">
      <c r="C76" s="4" t="s">
        <v>55</v>
      </c>
      <c r="D76" s="37">
        <v>0</v>
      </c>
      <c r="E76" s="37">
        <v>253.55400199999997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f t="shared" ref="AP76" si="37">+R76+S76+T76+U76</f>
        <v>43.498548</v>
      </c>
      <c r="AQ76" s="7">
        <f t="shared" ref="AQ76" si="38">+AD76+AE76+AF76+AG76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4" t="s">
        <v>56</v>
      </c>
      <c r="D78" s="37">
        <v>0</v>
      </c>
      <c r="E78" s="37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f t="shared" ref="AP78" si="39">+R78+S78+T78+U78</f>
        <v>0</v>
      </c>
      <c r="AQ78" s="7">
        <f t="shared" ref="AQ78" si="40">+AD78+AE78+AF78+AG78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4" t="s">
        <v>57</v>
      </c>
      <c r="D80" s="15">
        <f t="shared" ref="D80:F80" si="41">+D78+D73+D67+D53+D37+D11</f>
        <v>189945.68556232605</v>
      </c>
      <c r="E80" s="15">
        <f t="shared" si="41"/>
        <v>181044.43952293781</v>
      </c>
      <c r="F80" s="15">
        <f t="shared" si="41"/>
        <v>13888.075019999998</v>
      </c>
      <c r="G80" s="15">
        <f t="shared" ref="G80:T80" si="42">+G78+G73+G67+G53+G37+G11</f>
        <v>13712.732309999999</v>
      </c>
      <c r="H80" s="15">
        <f t="shared" si="42"/>
        <v>12196.867210999999</v>
      </c>
      <c r="I80" s="15">
        <f t="shared" si="42"/>
        <v>11018.53636</v>
      </c>
      <c r="J80" s="15">
        <f t="shared" si="42"/>
        <v>9018.6735390000031</v>
      </c>
      <c r="K80" s="15">
        <f t="shared" si="42"/>
        <v>15920.400135</v>
      </c>
      <c r="L80" s="15">
        <f t="shared" si="42"/>
        <v>15731.21650613983</v>
      </c>
      <c r="M80" s="15">
        <f t="shared" si="42"/>
        <v>19487.991923000001</v>
      </c>
      <c r="N80" s="15">
        <f t="shared" si="42"/>
        <v>21436.180928188071</v>
      </c>
      <c r="O80" s="15">
        <f>+O78+O73+O67+O53+O37+O11</f>
        <v>17481.004746998133</v>
      </c>
      <c r="P80" s="15">
        <f>+P78+P73+P67+P53+P37+P11</f>
        <v>21803.027841000003</v>
      </c>
      <c r="Q80" s="15">
        <f>+Q78+Q73+Q67+Q53+Q37+Q11</f>
        <v>18250.979041999999</v>
      </c>
      <c r="R80" s="15">
        <f t="shared" si="42"/>
        <v>14636.751571807799</v>
      </c>
      <c r="S80" s="15">
        <f>+S78+S73+S67+S53+S37+S11</f>
        <v>20033.537476999998</v>
      </c>
      <c r="T80" s="15">
        <f t="shared" si="42"/>
        <v>11811.074036</v>
      </c>
      <c r="U80" s="15">
        <f t="shared" ref="U80:AQ80" si="43">+U78+U73+U67+U53+U37+U11</f>
        <v>10284.884581</v>
      </c>
      <c r="V80" s="15">
        <f t="shared" si="43"/>
        <v>11316.88668913</v>
      </c>
      <c r="W80" s="15">
        <f t="shared" si="43"/>
        <v>10103.101979999999</v>
      </c>
      <c r="X80" s="15">
        <f t="shared" si="43"/>
        <v>15893.919798999999</v>
      </c>
      <c r="Y80" s="15">
        <f t="shared" si="43"/>
        <v>20093.256151000001</v>
      </c>
      <c r="Z80" s="15">
        <f t="shared" si="43"/>
        <v>17558.971534999997</v>
      </c>
      <c r="AA80" s="15">
        <f t="shared" si="43"/>
        <v>14724.202891000001</v>
      </c>
      <c r="AB80" s="15">
        <f t="shared" si="43"/>
        <v>16039.688364000001</v>
      </c>
      <c r="AC80" s="15">
        <f t="shared" si="43"/>
        <v>18548.164448</v>
      </c>
      <c r="AD80" s="15">
        <f t="shared" si="43"/>
        <v>16433.383435</v>
      </c>
      <c r="AE80" s="15">
        <f t="shared" si="43"/>
        <v>15363.731189999999</v>
      </c>
      <c r="AF80" s="15">
        <f t="shared" si="43"/>
        <v>15726.988459000004</v>
      </c>
      <c r="AG80" s="15">
        <f t="shared" si="43"/>
        <v>13793.432963000001</v>
      </c>
      <c r="AH80" s="15">
        <f t="shared" si="43"/>
        <v>0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56766.247665807794</v>
      </c>
      <c r="AQ80" s="15">
        <f t="shared" si="43"/>
        <v>61317.536047000001</v>
      </c>
    </row>
    <row r="81" spans="3:43" x14ac:dyDescent="0.25">
      <c r="C81" s="13" t="s">
        <v>58</v>
      </c>
      <c r="D81" s="36"/>
      <c r="E81" s="3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3" x14ac:dyDescent="0.25"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AP83" s="24"/>
      <c r="AQ83" s="24"/>
    </row>
    <row r="84" spans="3:43" x14ac:dyDescent="0.25">
      <c r="AP84" s="25"/>
      <c r="AQ84" s="25"/>
    </row>
    <row r="85" spans="3:43" x14ac:dyDescent="0.2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3:43" x14ac:dyDescent="0.2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</sheetData>
  <mergeCells count="5">
    <mergeCell ref="C5:AQ5"/>
    <mergeCell ref="F7:G7"/>
    <mergeCell ref="R7:S7"/>
    <mergeCell ref="C6:AQ6"/>
    <mergeCell ref="AD7:AO7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2017-07-18T15:00:24Z</cp:lastPrinted>
  <dcterms:created xsi:type="dcterms:W3CDTF">2016-05-10T08:13:07Z</dcterms:created>
  <dcterms:modified xsi:type="dcterms:W3CDTF">2017-07-18T15:01:38Z</dcterms:modified>
</cp:coreProperties>
</file>