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490" windowHeight="7095"/>
  </bookViews>
  <sheets>
    <sheet name="IV9_1" sheetId="1" r:id="rId1"/>
  </sheets>
  <externalReferences>
    <externalReference r:id="rId2"/>
  </externalReferences>
  <definedNames>
    <definedName name="_xlnm.Print_Area" localSheetId="0">IV9_1!$C$4:$AQ$81</definedName>
  </definedNames>
  <calcPr calcId="144525"/>
</workbook>
</file>

<file path=xl/calcChain.xml><?xml version="1.0" encoding="utf-8"?>
<calcChain xmlns="http://schemas.openxmlformats.org/spreadsheetml/2006/main">
  <c r="AQ78" i="1" l="1"/>
  <c r="AP78" i="1"/>
  <c r="AP76" i="1"/>
  <c r="AQ76" i="1"/>
  <c r="AQ75" i="1"/>
  <c r="AP75" i="1"/>
  <c r="AP70" i="1"/>
  <c r="AQ70" i="1"/>
  <c r="AP71" i="1"/>
  <c r="AQ71" i="1"/>
  <c r="AQ69" i="1"/>
  <c r="AP69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Q55" i="1"/>
  <c r="AP55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Q39" i="1"/>
  <c r="AP39" i="1"/>
  <c r="AP32" i="1"/>
  <c r="AQ32" i="1"/>
  <c r="AP33" i="1"/>
  <c r="AQ33" i="1"/>
  <c r="AP34" i="1"/>
  <c r="AQ34" i="1"/>
  <c r="AP35" i="1"/>
  <c r="AQ35" i="1"/>
  <c r="AQ31" i="1"/>
  <c r="AP31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Q15" i="1"/>
  <c r="AP15" i="1"/>
  <c r="AQ73" i="1" l="1"/>
  <c r="AP73" i="1"/>
  <c r="AQ67" i="1"/>
  <c r="AP67" i="1"/>
  <c r="AQ53" i="1"/>
  <c r="AP53" i="1"/>
  <c r="AQ37" i="1"/>
  <c r="AP37" i="1"/>
  <c r="AP29" i="1"/>
  <c r="AQ29" i="1"/>
  <c r="AP13" i="1"/>
  <c r="AP11" i="1" s="1"/>
  <c r="AQ13" i="1"/>
  <c r="AQ11" i="1" s="1"/>
  <c r="AB73" i="1"/>
  <c r="AC73" i="1"/>
  <c r="AD73" i="1"/>
  <c r="AE73" i="1"/>
  <c r="AF73" i="1"/>
  <c r="AG73" i="1"/>
  <c r="AH73" i="1"/>
  <c r="AH67" i="1"/>
  <c r="AH53" i="1"/>
  <c r="AH37" i="1"/>
  <c r="AG29" i="1"/>
  <c r="AH29" i="1"/>
  <c r="AH13" i="1"/>
  <c r="AH11" i="1" l="1"/>
  <c r="AH80" i="1"/>
  <c r="AQ80" i="1"/>
  <c r="AP80" i="1"/>
  <c r="D73" i="1"/>
  <c r="E53" i="1"/>
  <c r="E37" i="1"/>
  <c r="E73" i="1"/>
  <c r="F73" i="1"/>
  <c r="D67" i="1"/>
  <c r="F67" i="1"/>
  <c r="D53" i="1"/>
  <c r="F53" i="1"/>
  <c r="D37" i="1"/>
  <c r="F37" i="1"/>
  <c r="D29" i="1"/>
  <c r="E29" i="1"/>
  <c r="F29" i="1"/>
  <c r="D13" i="1"/>
  <c r="E13" i="1"/>
  <c r="F13" i="1"/>
  <c r="F11" i="1" s="1"/>
  <c r="AI73" i="1"/>
  <c r="AJ73" i="1"/>
  <c r="AK73" i="1"/>
  <c r="AL73" i="1"/>
  <c r="AM73" i="1"/>
  <c r="AN73" i="1"/>
  <c r="AO73" i="1"/>
  <c r="AC67" i="1"/>
  <c r="AD67" i="1"/>
  <c r="AE67" i="1"/>
  <c r="AF67" i="1"/>
  <c r="AG67" i="1"/>
  <c r="AI67" i="1"/>
  <c r="AJ67" i="1"/>
  <c r="AK67" i="1"/>
  <c r="AL67" i="1"/>
  <c r="AM67" i="1"/>
  <c r="AN67" i="1"/>
  <c r="AO67" i="1"/>
  <c r="AD53" i="1"/>
  <c r="AE53" i="1"/>
  <c r="AF53" i="1"/>
  <c r="AG53" i="1"/>
  <c r="AI53" i="1"/>
  <c r="AJ53" i="1"/>
  <c r="AK53" i="1"/>
  <c r="AL53" i="1"/>
  <c r="AM53" i="1"/>
  <c r="AN53" i="1"/>
  <c r="AO53" i="1"/>
  <c r="AD37" i="1"/>
  <c r="AE37" i="1"/>
  <c r="AF37" i="1"/>
  <c r="AG37" i="1"/>
  <c r="AI37" i="1"/>
  <c r="AJ37" i="1"/>
  <c r="AK37" i="1"/>
  <c r="AL37" i="1"/>
  <c r="AM37" i="1"/>
  <c r="AN37" i="1"/>
  <c r="AO37" i="1"/>
  <c r="AC29" i="1"/>
  <c r="AD29" i="1"/>
  <c r="AE29" i="1"/>
  <c r="AF29" i="1"/>
  <c r="AG11" i="1"/>
  <c r="AI29" i="1"/>
  <c r="AJ29" i="1"/>
  <c r="AK29" i="1"/>
  <c r="AL29" i="1"/>
  <c r="AM29" i="1"/>
  <c r="AN29" i="1"/>
  <c r="AO29" i="1"/>
  <c r="AD13" i="1"/>
  <c r="AE13" i="1"/>
  <c r="AF13" i="1"/>
  <c r="AG13" i="1"/>
  <c r="AI13" i="1"/>
  <c r="AJ13" i="1"/>
  <c r="AK13" i="1"/>
  <c r="AL13" i="1"/>
  <c r="AM13" i="1"/>
  <c r="AN13" i="1"/>
  <c r="AO13" i="1"/>
  <c r="AO11" i="1" s="1"/>
  <c r="AM11" i="1" l="1"/>
  <c r="F80" i="1"/>
  <c r="AK11" i="1"/>
  <c r="AK80" i="1" s="1"/>
  <c r="AI11" i="1"/>
  <c r="AF11" i="1"/>
  <c r="AI80" i="1"/>
  <c r="AN11" i="1"/>
  <c r="AL11" i="1"/>
  <c r="AL80" i="1" s="1"/>
  <c r="AJ11" i="1"/>
  <c r="AJ80" i="1" s="1"/>
  <c r="AE11" i="1"/>
  <c r="AE80" i="1" s="1"/>
  <c r="AD11" i="1"/>
  <c r="AD80" i="1" s="1"/>
  <c r="E67" i="1"/>
  <c r="D11" i="1"/>
  <c r="D80" i="1" s="1"/>
  <c r="E11" i="1"/>
  <c r="E80" i="1" s="1"/>
  <c r="AO80" i="1"/>
  <c r="AM80" i="1"/>
  <c r="AG80" i="1"/>
  <c r="AN80" i="1"/>
  <c r="AF80" i="1"/>
  <c r="AC58" i="1"/>
  <c r="AC57" i="1"/>
  <c r="AC51" i="1"/>
  <c r="AC47" i="1"/>
  <c r="AC25" i="1"/>
  <c r="AC23" i="1"/>
  <c r="AC13" i="1" l="1"/>
  <c r="AC11" i="1" s="1"/>
  <c r="AC37" i="1"/>
  <c r="AC53" i="1"/>
  <c r="AC80" i="1" s="1"/>
  <c r="Q80" i="1"/>
  <c r="P73" i="1" l="1"/>
  <c r="R73" i="1"/>
  <c r="AB67" i="1" l="1"/>
  <c r="AB53" i="1"/>
  <c r="AB37" i="1"/>
  <c r="AB29" i="1"/>
  <c r="AB13" i="1"/>
  <c r="P67" i="1"/>
  <c r="P53" i="1"/>
  <c r="P37" i="1"/>
  <c r="P29" i="1"/>
  <c r="P13" i="1"/>
  <c r="AB11" i="1" l="1"/>
  <c r="AB80" i="1" s="1"/>
  <c r="P11" i="1"/>
  <c r="P80" i="1" s="1"/>
  <c r="AA73" i="1"/>
  <c r="AA67" i="1"/>
  <c r="AA53" i="1"/>
  <c r="AA37" i="1"/>
  <c r="AA29" i="1"/>
  <c r="AA13" i="1"/>
  <c r="AA11" i="1" l="1"/>
  <c r="AA80" i="1" s="1"/>
  <c r="N73" i="1"/>
  <c r="O73" i="1"/>
  <c r="O67" i="1"/>
  <c r="O53" i="1"/>
  <c r="O37" i="1"/>
  <c r="O29" i="1"/>
  <c r="O13" i="1"/>
  <c r="O11" i="1" l="1"/>
  <c r="O80" i="1" s="1"/>
  <c r="M13" i="1"/>
  <c r="N13" i="1"/>
  <c r="R13" i="1"/>
  <c r="S13" i="1"/>
  <c r="T13" i="1"/>
  <c r="U13" i="1"/>
  <c r="V13" i="1"/>
  <c r="W13" i="1"/>
  <c r="X13" i="1"/>
  <c r="Y13" i="1"/>
  <c r="Z13" i="1"/>
  <c r="M29" i="1"/>
  <c r="N29" i="1"/>
  <c r="R29" i="1"/>
  <c r="S29" i="1"/>
  <c r="T29" i="1"/>
  <c r="U29" i="1"/>
  <c r="V29" i="1"/>
  <c r="W29" i="1"/>
  <c r="X29" i="1"/>
  <c r="Y29" i="1"/>
  <c r="Z29" i="1"/>
  <c r="M37" i="1"/>
  <c r="N37" i="1"/>
  <c r="R37" i="1"/>
  <c r="S37" i="1"/>
  <c r="T37" i="1"/>
  <c r="U37" i="1"/>
  <c r="V37" i="1"/>
  <c r="W37" i="1"/>
  <c r="X37" i="1"/>
  <c r="Y37" i="1"/>
  <c r="Z37" i="1"/>
  <c r="M53" i="1"/>
  <c r="N53" i="1"/>
  <c r="R53" i="1"/>
  <c r="S53" i="1"/>
  <c r="T53" i="1"/>
  <c r="U53" i="1"/>
  <c r="V53" i="1"/>
  <c r="W53" i="1"/>
  <c r="X53" i="1"/>
  <c r="Y53" i="1"/>
  <c r="Z53" i="1"/>
  <c r="M67" i="1"/>
  <c r="N67" i="1"/>
  <c r="R67" i="1"/>
  <c r="S67" i="1"/>
  <c r="T67" i="1"/>
  <c r="U67" i="1"/>
  <c r="V67" i="1"/>
  <c r="W67" i="1"/>
  <c r="X67" i="1"/>
  <c r="Y67" i="1"/>
  <c r="Z67" i="1"/>
  <c r="M73" i="1"/>
  <c r="S73" i="1"/>
  <c r="T73" i="1"/>
  <c r="U73" i="1"/>
  <c r="V73" i="1"/>
  <c r="W73" i="1"/>
  <c r="X73" i="1"/>
  <c r="Y73" i="1"/>
  <c r="Z73" i="1"/>
  <c r="Y11" i="1" l="1"/>
  <c r="W11" i="1"/>
  <c r="U11" i="1"/>
  <c r="S11" i="1"/>
  <c r="X11" i="1"/>
  <c r="V11" i="1"/>
  <c r="T11" i="1"/>
  <c r="R11" i="1"/>
  <c r="M11" i="1"/>
  <c r="Z11" i="1"/>
  <c r="N11" i="1"/>
  <c r="N80" i="1" s="1"/>
  <c r="Z80" i="1"/>
  <c r="Y80" i="1" l="1"/>
  <c r="M80" i="1"/>
  <c r="L73" i="1" l="1"/>
  <c r="L67" i="1"/>
  <c r="L53" i="1"/>
  <c r="L37" i="1"/>
  <c r="L29" i="1"/>
  <c r="L13" i="1"/>
  <c r="X80" i="1" l="1"/>
  <c r="L11" i="1"/>
  <c r="L80" i="1" s="1"/>
  <c r="K73" i="1"/>
  <c r="K67" i="1"/>
  <c r="K53" i="1"/>
  <c r="K37" i="1"/>
  <c r="K29" i="1"/>
  <c r="K13" i="1"/>
  <c r="K11" i="1" l="1"/>
  <c r="K80" i="1" s="1"/>
  <c r="W80" i="1" l="1"/>
  <c r="J73" i="1"/>
  <c r="J67" i="1"/>
  <c r="J53" i="1"/>
  <c r="J37" i="1"/>
  <c r="J29" i="1"/>
  <c r="J13" i="1"/>
  <c r="J11" i="1" l="1"/>
  <c r="J80" i="1" s="1"/>
  <c r="V80" i="1" l="1"/>
  <c r="U80" i="1" l="1"/>
  <c r="H73" i="1"/>
  <c r="I73" i="1"/>
  <c r="G67" i="1"/>
  <c r="H67" i="1"/>
  <c r="I67" i="1"/>
  <c r="H53" i="1"/>
  <c r="I53" i="1"/>
  <c r="H37" i="1"/>
  <c r="I37" i="1"/>
  <c r="H29" i="1"/>
  <c r="I29" i="1"/>
  <c r="I13" i="1"/>
  <c r="I11" i="1" l="1"/>
  <c r="I80" i="1" s="1"/>
  <c r="H13" i="1" l="1"/>
  <c r="T80" i="1" l="1"/>
  <c r="H11" i="1"/>
  <c r="H80" i="1" s="1"/>
  <c r="G73" i="1" l="1"/>
  <c r="G53" i="1"/>
  <c r="G37" i="1"/>
  <c r="G29" i="1"/>
  <c r="G13" i="1"/>
  <c r="G11" i="1" s="1"/>
  <c r="S80" i="1" l="1"/>
  <c r="G80" i="1"/>
  <c r="R80" i="1"/>
</calcChain>
</file>

<file path=xl/sharedStrings.xml><?xml version="1.0" encoding="utf-8"?>
<sst xmlns="http://schemas.openxmlformats.org/spreadsheetml/2006/main" count="99" uniqueCount="86">
  <si>
    <t>Janvier</t>
  </si>
  <si>
    <t>Février</t>
  </si>
  <si>
    <t xml:space="preserve">  I. EUROPE</t>
  </si>
  <si>
    <t>TOTAL</t>
  </si>
  <si>
    <t>IV.9.1</t>
  </si>
  <si>
    <t>Mars</t>
  </si>
  <si>
    <t>Avril</t>
  </si>
  <si>
    <t>Mai</t>
  </si>
  <si>
    <t>France</t>
  </si>
  <si>
    <t>Kenya</t>
  </si>
  <si>
    <t>Rwanda</t>
  </si>
  <si>
    <t>Juin</t>
  </si>
  <si>
    <t>Juillet</t>
  </si>
  <si>
    <t>Août</t>
  </si>
  <si>
    <t>Septembre</t>
  </si>
  <si>
    <t>Octobre</t>
  </si>
  <si>
    <t>Novembre</t>
  </si>
  <si>
    <t>Décembre</t>
  </si>
  <si>
    <t>Exports by  country of destination</t>
  </si>
  <si>
    <t>Country</t>
  </si>
  <si>
    <t xml:space="preserve">                                           Period</t>
  </si>
  <si>
    <t>December</t>
  </si>
  <si>
    <t>1. European Union</t>
  </si>
  <si>
    <t>Germany</t>
  </si>
  <si>
    <t>Belgium</t>
  </si>
  <si>
    <t>Denmark</t>
  </si>
  <si>
    <t>Spain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</si>
  <si>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</si>
  <si>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</si>
  <si>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</si>
  <si>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</si>
  <si>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</si>
  <si>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</si>
  <si>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</si>
  <si>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</si>
  <si>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</si>
  <si>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</si>
  <si>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</si>
  <si>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</si>
  <si>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</si>
  <si>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</si>
  <si>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</si>
  <si>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</si>
  <si>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</si>
  <si>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</si>
  <si>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</si>
  <si>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UNITED ARAB EMIRATES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</si>
  <si>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</si>
  <si>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</si>
  <si>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</si>
  <si>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</si>
  <si>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</si>
  <si>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</si>
  <si>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</si>
  <si>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</si>
  <si>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</si>
  <si>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</si>
  <si>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</si>
  <si>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Uganda</t>
  </si>
  <si>
    <t>D.R.C. (1)</t>
  </si>
  <si>
    <t>Tanzania</t>
  </si>
  <si>
    <t>Zambia</t>
  </si>
  <si>
    <t>Zimbabwe</t>
  </si>
  <si>
    <t>Other African Countries</t>
  </si>
  <si>
    <t xml:space="preserve"> IV. AMERICA</t>
  </si>
  <si>
    <t>United States</t>
  </si>
  <si>
    <t>Canada</t>
  </si>
  <si>
    <t>Other American Countries</t>
  </si>
  <si>
    <t xml:space="preserve">  V. OCEANIA</t>
  </si>
  <si>
    <t>Australia</t>
  </si>
  <si>
    <t>Other countries of Oceania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</si>
  <si>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</si>
  <si>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</si>
  <si>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</si>
  <si>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</si>
  <si>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</si>
  <si>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</si>
  <si>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</si>
  <si>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</si>
  <si>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</si>
  <si>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</si>
  <si>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</si>
  <si>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Jan-August</t>
  </si>
  <si>
    <t>(In BIF Million)</t>
  </si>
  <si>
    <t>Source : OBR and OTB</t>
  </si>
  <si>
    <t>VI. Unspecified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</si>
</sst>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2" borderId="14" xfId="1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/>
    <xf numFmtId="0" fontId="0" fillId="0" borderId="3" xfId="0" applyBorder="1"/>
    <xf numFmtId="0" fontId="0" fillId="2" borderId="12" xfId="0" applyFill="1" applyBorder="1"/>
    <xf numFmtId="164" fontId="0" fillId="2" borderId="13" xfId="0" applyNumberFormat="1" applyFill="1" applyBorder="1"/>
    <xf numFmtId="0" fontId="2" fillId="0" borderId="9" xfId="0" applyFont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I14">
            <v>123.5</v>
          </cell>
        </row>
        <row r="16">
          <cell r="I16">
            <v>335.51</v>
          </cell>
        </row>
        <row r="38">
          <cell r="I38">
            <v>1118.3</v>
          </cell>
        </row>
        <row r="42">
          <cell r="I42">
            <v>313.64</v>
          </cell>
        </row>
        <row r="48">
          <cell r="I48">
            <v>559.125</v>
          </cell>
        </row>
        <row r="49">
          <cell r="I49">
            <v>923.7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Q86"/>
  <sheetViews>
    <sheetView tabSelected="1" view="pageBreakPreview" topLeftCell="A70" zoomScaleNormal="100" zoomScaleSheetLayoutView="100" workbookViewId="0">
      <selection activeCell="E86" sqref="E86"/>
    </sheetView>
  </sheetViews>
  <sheetFormatPr baseColWidth="10" defaultColWidth="11.42578125" defaultRowHeight="15" x14ac:dyDescent="0.25"/>
  <cols>
    <col min="3" max="3" width="26.85546875" bestFit="1" customWidth="1"/>
    <col min="4" max="5" width="12" bestFit="1" customWidth="1"/>
    <col min="6" max="16" width="10.85546875" hidden="1" customWidth="1"/>
    <col min="17" max="17" width="10.85546875" style="34" hidden="1" customWidth="1"/>
    <col min="18" max="41" width="10.85546875" hidden="1" customWidth="1"/>
    <col min="42" max="43" width="12.42578125" bestFit="1" customWidth="1"/>
  </cols>
  <sheetData>
    <row r="4" spans="3:43" x14ac:dyDescent="0.25">
      <c r="C4" s="18"/>
      <c r="D4" s="35"/>
      <c r="E4" s="3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 t="s">
        <v>4</v>
      </c>
    </row>
    <row r="5" spans="3:43" x14ac:dyDescent="0.25">
      <c r="C5" s="39" t="s">
        <v>18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</row>
    <row r="6" spans="3:43" x14ac:dyDescent="0.25">
      <c r="C6" s="46" t="s">
        <v>83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</row>
    <row r="7" spans="3:43" x14ac:dyDescent="0.25">
      <c r="C7" s="1"/>
      <c r="D7" s="36"/>
      <c r="E7" s="36"/>
      <c r="F7" s="42">
        <v>2015</v>
      </c>
      <c r="G7" s="43"/>
      <c r="H7" s="15"/>
      <c r="I7" s="21"/>
      <c r="J7" s="22"/>
      <c r="K7" s="25"/>
      <c r="L7" s="27"/>
      <c r="M7" s="28"/>
      <c r="N7" s="29"/>
      <c r="O7" s="30"/>
      <c r="P7" s="31"/>
      <c r="Q7" s="33"/>
      <c r="R7" s="44">
        <v>2016</v>
      </c>
      <c r="S7" s="45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>
        <v>2017</v>
      </c>
      <c r="AI7" s="20"/>
      <c r="AJ7" s="20"/>
      <c r="AK7" s="20"/>
      <c r="AL7" s="20"/>
      <c r="AM7" s="20"/>
      <c r="AN7" s="20"/>
      <c r="AO7" s="20"/>
      <c r="AP7" s="19">
        <v>2016</v>
      </c>
      <c r="AQ7" s="19">
        <v>2017</v>
      </c>
    </row>
    <row r="8" spans="3:43" x14ac:dyDescent="0.25">
      <c r="C8" s="3" t="s">
        <v>20</v>
      </c>
      <c r="D8" s="3">
        <v>2015</v>
      </c>
      <c r="E8" s="3">
        <v>2016</v>
      </c>
      <c r="F8" s="1" t="s">
        <v>0</v>
      </c>
      <c r="G8" s="1" t="s">
        <v>1</v>
      </c>
      <c r="H8" s="1" t="s">
        <v>5</v>
      </c>
      <c r="I8" s="1" t="s">
        <v>6</v>
      </c>
      <c r="J8" s="1" t="s">
        <v>7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  <c r="Q8" s="4" t="s">
        <v>17</v>
      </c>
      <c r="R8" s="4" t="s">
        <v>0</v>
      </c>
      <c r="S8" s="4" t="s">
        <v>1</v>
      </c>
      <c r="T8" s="4" t="s">
        <v>5</v>
      </c>
      <c r="U8" s="4" t="s">
        <v>6</v>
      </c>
      <c r="V8" s="4" t="s">
        <v>7</v>
      </c>
      <c r="W8" s="4" t="s">
        <v>11</v>
      </c>
      <c r="X8" s="4" t="s">
        <v>12</v>
      </c>
      <c r="Y8" s="4" t="s">
        <v>13</v>
      </c>
      <c r="Z8" s="4" t="s">
        <v>14</v>
      </c>
      <c r="AA8" s="4" t="s">
        <v>15</v>
      </c>
      <c r="AB8" s="4" t="s">
        <v>16</v>
      </c>
      <c r="AC8" s="4" t="s">
        <v>21</v>
      </c>
      <c r="AD8" s="4" t="s">
        <v>71</v>
      </c>
      <c r="AE8" s="4" t="s">
        <v>72</v>
      </c>
      <c r="AF8" s="4" t="s">
        <v>73</v>
      </c>
      <c r="AG8" s="4" t="s">
        <v>74</v>
      </c>
      <c r="AH8" s="4" t="s">
        <v>75</v>
      </c>
      <c r="AI8" s="4" t="s">
        <v>76</v>
      </c>
      <c r="AJ8" s="4" t="s">
        <v>77</v>
      </c>
      <c r="AK8" s="4" t="s">
        <v>78</v>
      </c>
      <c r="AL8" s="4" t="s">
        <v>79</v>
      </c>
      <c r="AM8" s="4" t="s">
        <v>80</v>
      </c>
      <c r="AN8" s="4" t="s">
        <v>81</v>
      </c>
      <c r="AO8" s="4" t="s">
        <v>21</v>
      </c>
      <c r="AP8" s="1" t="s">
        <v>82</v>
      </c>
      <c r="AQ8" s="1" t="s">
        <v>82</v>
      </c>
    </row>
    <row r="9" spans="3:43" x14ac:dyDescent="0.25">
      <c r="C9" s="2" t="s">
        <v>19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5" t="s">
        <v>2</v>
      </c>
      <c r="D11" s="6">
        <f t="shared" ref="D11:F11" si="0">+D13+D29</f>
        <v>59620.096573067625</v>
      </c>
      <c r="E11" s="6">
        <f t="shared" si="0"/>
        <v>71616.291506821173</v>
      </c>
      <c r="F11" s="6">
        <f t="shared" si="0"/>
        <v>4108.71015945</v>
      </c>
      <c r="G11" s="6">
        <f t="shared" ref="G11:AQ11" si="1">+G13+G29</f>
        <v>1684.4543070499999</v>
      </c>
      <c r="H11" s="6">
        <f t="shared" si="1"/>
        <v>1499.9238956500001</v>
      </c>
      <c r="I11" s="6">
        <f t="shared" si="1"/>
        <v>1321.5392244999998</v>
      </c>
      <c r="J11" s="6">
        <f t="shared" si="1"/>
        <v>942.20289070000149</v>
      </c>
      <c r="K11" s="6">
        <f t="shared" si="1"/>
        <v>3731.6247239499999</v>
      </c>
      <c r="L11" s="6">
        <f t="shared" si="1"/>
        <v>5525.7167260209735</v>
      </c>
      <c r="M11" s="6">
        <f t="shared" si="1"/>
        <v>8746.7412224999989</v>
      </c>
      <c r="N11" s="6">
        <f t="shared" si="1"/>
        <v>8066.812469796927</v>
      </c>
      <c r="O11" s="6">
        <f t="shared" si="1"/>
        <v>6622.2121566997203</v>
      </c>
      <c r="P11" s="6">
        <f t="shared" si="1"/>
        <v>10716.43992975</v>
      </c>
      <c r="Q11" s="6">
        <v>6653.7188669999996</v>
      </c>
      <c r="R11" s="6">
        <f t="shared" si="1"/>
        <v>5553.8875891711696</v>
      </c>
      <c r="S11" s="6">
        <f t="shared" si="1"/>
        <v>9096.7760863000003</v>
      </c>
      <c r="T11" s="6">
        <f t="shared" si="1"/>
        <v>1972.8636666500001</v>
      </c>
      <c r="U11" s="6">
        <f t="shared" si="1"/>
        <v>1061.7492912</v>
      </c>
      <c r="V11" s="6">
        <f t="shared" si="1"/>
        <v>1257.3422578999998</v>
      </c>
      <c r="W11" s="6">
        <f t="shared" si="1"/>
        <v>1462.6134056999999</v>
      </c>
      <c r="X11" s="6">
        <f t="shared" si="1"/>
        <v>4497.6241343000002</v>
      </c>
      <c r="Y11" s="6">
        <f t="shared" si="1"/>
        <v>11633.5656378</v>
      </c>
      <c r="Z11" s="6">
        <f t="shared" si="1"/>
        <v>9736.3053985999995</v>
      </c>
      <c r="AA11" s="6">
        <f t="shared" si="1"/>
        <v>6979.3108438999998</v>
      </c>
      <c r="AB11" s="6">
        <f t="shared" si="1"/>
        <v>10024.001381300001</v>
      </c>
      <c r="AC11" s="6">
        <f t="shared" si="1"/>
        <v>8340.2518139999993</v>
      </c>
      <c r="AD11" s="6">
        <f t="shared" si="1"/>
        <v>4009.75416305</v>
      </c>
      <c r="AE11" s="6">
        <f t="shared" si="1"/>
        <v>1348.84061363</v>
      </c>
      <c r="AF11" s="6">
        <f t="shared" si="1"/>
        <v>2210.7027998000003</v>
      </c>
      <c r="AG11" s="6">
        <f t="shared" si="1"/>
        <v>1693.1958078000002</v>
      </c>
      <c r="AH11" s="6">
        <f t="shared" si="1"/>
        <v>1948.4986616500003</v>
      </c>
      <c r="AI11" s="6">
        <f t="shared" si="1"/>
        <v>1932.2520436</v>
      </c>
      <c r="AJ11" s="6">
        <f t="shared" si="1"/>
        <v>3669.8617708000002</v>
      </c>
      <c r="AK11" s="6">
        <f t="shared" si="1"/>
        <v>5609.4159946</v>
      </c>
      <c r="AL11" s="6">
        <f t="shared" si="1"/>
        <v>0</v>
      </c>
      <c r="AM11" s="6">
        <f t="shared" si="1"/>
        <v>0</v>
      </c>
      <c r="AN11" s="6">
        <f t="shared" si="1"/>
        <v>0</v>
      </c>
      <c r="AO11" s="6">
        <f t="shared" si="1"/>
        <v>0</v>
      </c>
      <c r="AP11" s="6">
        <f t="shared" si="1"/>
        <v>36536.422069021166</v>
      </c>
      <c r="AQ11" s="6">
        <f t="shared" si="1"/>
        <v>22422.521854930001</v>
      </c>
    </row>
    <row r="12" spans="3:43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5" t="s">
        <v>22</v>
      </c>
      <c r="D13" s="6">
        <f t="shared" ref="D13:F13" si="2">+SUM(D15:D26)</f>
        <v>23788.827870567624</v>
      </c>
      <c r="E13" s="6">
        <f t="shared" si="2"/>
        <v>35267.828704821171</v>
      </c>
      <c r="F13" s="6">
        <f t="shared" si="2"/>
        <v>1197.5823824499998</v>
      </c>
      <c r="G13" s="6">
        <f t="shared" ref="G13:AO13" si="3">+SUM(G15:G26)</f>
        <v>988.95588705</v>
      </c>
      <c r="H13" s="6">
        <f t="shared" si="3"/>
        <v>1454.49334965</v>
      </c>
      <c r="I13" s="6">
        <f t="shared" si="3"/>
        <v>1315.1035274999999</v>
      </c>
      <c r="J13" s="6">
        <f t="shared" si="3"/>
        <v>942.20289070000149</v>
      </c>
      <c r="K13" s="6">
        <f t="shared" si="3"/>
        <v>2084.1552219499999</v>
      </c>
      <c r="L13" s="6">
        <f t="shared" si="3"/>
        <v>2326.5398840209741</v>
      </c>
      <c r="M13" s="6">
        <f t="shared" si="3"/>
        <v>2013.0391594999999</v>
      </c>
      <c r="N13" s="6">
        <f t="shared" si="3"/>
        <v>3022.6235542969262</v>
      </c>
      <c r="O13" s="6">
        <f t="shared" si="3"/>
        <v>2909.7876356997203</v>
      </c>
      <c r="P13" s="6">
        <f t="shared" si="3"/>
        <v>3742.57966175</v>
      </c>
      <c r="Q13" s="6">
        <v>1791.7647160000001</v>
      </c>
      <c r="R13" s="6">
        <f t="shared" si="3"/>
        <v>2737.3496161711696</v>
      </c>
      <c r="S13" s="6">
        <f t="shared" si="3"/>
        <v>4654.3970042999999</v>
      </c>
      <c r="T13" s="6">
        <f t="shared" si="3"/>
        <v>1084.6457816500001</v>
      </c>
      <c r="U13" s="6">
        <f t="shared" si="3"/>
        <v>790.54020319999995</v>
      </c>
      <c r="V13" s="6">
        <f t="shared" si="3"/>
        <v>962.13314089999994</v>
      </c>
      <c r="W13" s="6">
        <f t="shared" si="3"/>
        <v>902.71322269999996</v>
      </c>
      <c r="X13" s="6">
        <f t="shared" si="3"/>
        <v>1888.8868332999998</v>
      </c>
      <c r="Y13" s="6">
        <f t="shared" si="3"/>
        <v>6741.8384778</v>
      </c>
      <c r="Z13" s="6">
        <f t="shared" si="3"/>
        <v>5652.3343316</v>
      </c>
      <c r="AA13" s="6">
        <f t="shared" si="3"/>
        <v>3744.9240998999999</v>
      </c>
      <c r="AB13" s="6">
        <f t="shared" si="3"/>
        <v>3665.1224213</v>
      </c>
      <c r="AC13" s="6">
        <f t="shared" si="3"/>
        <v>2442.9435720000001</v>
      </c>
      <c r="AD13" s="6">
        <f t="shared" si="3"/>
        <v>796.62691304999998</v>
      </c>
      <c r="AE13" s="6">
        <f t="shared" si="3"/>
        <v>803.43077162999998</v>
      </c>
      <c r="AF13" s="6">
        <f t="shared" si="3"/>
        <v>1440.0943288000001</v>
      </c>
      <c r="AG13" s="6">
        <f t="shared" si="3"/>
        <v>1693.1958078000002</v>
      </c>
      <c r="AH13" s="6">
        <f t="shared" si="3"/>
        <v>1948.4986616500003</v>
      </c>
      <c r="AI13" s="6">
        <f t="shared" si="3"/>
        <v>1907.2178515999999</v>
      </c>
      <c r="AJ13" s="6">
        <f t="shared" si="3"/>
        <v>3369.9809218</v>
      </c>
      <c r="AK13" s="6">
        <f t="shared" si="3"/>
        <v>4478.6740626000001</v>
      </c>
      <c r="AL13" s="6">
        <f t="shared" si="3"/>
        <v>0</v>
      </c>
      <c r="AM13" s="6">
        <f t="shared" si="3"/>
        <v>0</v>
      </c>
      <c r="AN13" s="6">
        <f t="shared" si="3"/>
        <v>0</v>
      </c>
      <c r="AO13" s="6">
        <f t="shared" si="3"/>
        <v>0</v>
      </c>
      <c r="AP13" s="6">
        <f t="shared" ref="AP13:AQ13" si="4">+SUM(AP15:AP26)</f>
        <v>19762.504280021167</v>
      </c>
      <c r="AQ13" s="6">
        <f t="shared" si="4"/>
        <v>16437.719318930001</v>
      </c>
    </row>
    <row r="14" spans="3:43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4" t="s">
        <v>23</v>
      </c>
      <c r="D15" s="37">
        <v>2395.3741799999993</v>
      </c>
      <c r="E15" s="37">
        <v>11992.627743000003</v>
      </c>
      <c r="F15" s="7">
        <v>140.41551999999999</v>
      </c>
      <c r="G15" s="7"/>
      <c r="H15" s="7">
        <v>0</v>
      </c>
      <c r="I15" s="7"/>
      <c r="J15" s="7"/>
      <c r="K15" s="7">
        <v>15.928957</v>
      </c>
      <c r="L15" s="7">
        <v>476.04118899999997</v>
      </c>
      <c r="M15" s="7">
        <v>485.12521900000002</v>
      </c>
      <c r="N15" s="7"/>
      <c r="O15" s="7">
        <v>964.88307299999997</v>
      </c>
      <c r="P15" s="7">
        <v>305.76654600000001</v>
      </c>
      <c r="Q15" s="7">
        <v>7.2136760000000004</v>
      </c>
      <c r="R15" s="7">
        <v>734.78979900000002</v>
      </c>
      <c r="S15" s="7">
        <v>2703.1660310000002</v>
      </c>
      <c r="T15" s="7">
        <v>91.850386</v>
      </c>
      <c r="U15" s="7">
        <v>17.793126000000001</v>
      </c>
      <c r="V15" s="7"/>
      <c r="W15" s="7">
        <v>18.228795000000002</v>
      </c>
      <c r="X15" s="7">
        <v>380.977397</v>
      </c>
      <c r="Y15" s="7">
        <v>2664.9559469999999</v>
      </c>
      <c r="Z15" s="7">
        <v>2343.9277729999999</v>
      </c>
      <c r="AA15" s="7">
        <v>1366.266451</v>
      </c>
      <c r="AB15" s="7">
        <v>1155.147316</v>
      </c>
      <c r="AC15" s="7">
        <v>515.524722</v>
      </c>
      <c r="AD15" s="7">
        <v>93.689663999999993</v>
      </c>
      <c r="AE15" s="7">
        <v>214.60154</v>
      </c>
      <c r="AF15" s="7">
        <v>85.030613000000002</v>
      </c>
      <c r="AG15" s="7"/>
      <c r="AH15" s="7"/>
      <c r="AI15" s="7">
        <v>0.17419999999999999</v>
      </c>
      <c r="AJ15" s="7">
        <v>3.7103190000000001</v>
      </c>
      <c r="AK15" s="7">
        <v>1716.766879</v>
      </c>
      <c r="AL15" s="7"/>
      <c r="AM15" s="7"/>
      <c r="AN15" s="7"/>
      <c r="AO15" s="7"/>
      <c r="AP15" s="7">
        <f>+R15+S15+T15+U15+V15+W15+X15+Y15</f>
        <v>6611.7614810000005</v>
      </c>
      <c r="AQ15" s="7">
        <f>+AD15+AE15+AF15+AG15+AH15+AI15+AJ15+AK15</f>
        <v>2113.973215</v>
      </c>
    </row>
    <row r="16" spans="3:43" x14ac:dyDescent="0.25">
      <c r="C16" s="4" t="s">
        <v>24</v>
      </c>
      <c r="D16" s="37">
        <v>7616.4049018679025</v>
      </c>
      <c r="E16" s="37">
        <v>12053.131982999999</v>
      </c>
      <c r="F16" s="7">
        <v>237.652413</v>
      </c>
      <c r="G16" s="7">
        <v>126.441605</v>
      </c>
      <c r="H16" s="7">
        <v>219.05169699999999</v>
      </c>
      <c r="I16" s="7">
        <v>107.01430000000001</v>
      </c>
      <c r="J16" s="7">
        <v>271.88468400000147</v>
      </c>
      <c r="K16" s="7">
        <v>329.143686</v>
      </c>
      <c r="L16" s="7">
        <v>586.35022600000002</v>
      </c>
      <c r="M16" s="7">
        <v>499.46515599999998</v>
      </c>
      <c r="N16" s="7">
        <v>1278.8879148679</v>
      </c>
      <c r="O16" s="7">
        <v>952.65396199999998</v>
      </c>
      <c r="P16" s="7">
        <v>1994.4464359999999</v>
      </c>
      <c r="Q16" s="7">
        <v>1013.412822</v>
      </c>
      <c r="R16" s="7">
        <v>994.11207300000001</v>
      </c>
      <c r="S16" s="7">
        <v>648.83358399999997</v>
      </c>
      <c r="T16" s="7">
        <v>217.28349399999999</v>
      </c>
      <c r="U16" s="7">
        <v>93.495005000000006</v>
      </c>
      <c r="V16" s="7">
        <v>112.014246</v>
      </c>
      <c r="W16" s="7">
        <v>144.30562</v>
      </c>
      <c r="X16" s="7">
        <v>500.73076200000003</v>
      </c>
      <c r="Y16" s="7">
        <v>2210.882051</v>
      </c>
      <c r="Z16" s="7">
        <v>1978.060373</v>
      </c>
      <c r="AA16" s="7">
        <v>1890.2452040000001</v>
      </c>
      <c r="AB16" s="7">
        <v>1857.814715</v>
      </c>
      <c r="AC16" s="7">
        <v>1405.3548559999999</v>
      </c>
      <c r="AD16" s="7">
        <v>50.252327999999999</v>
      </c>
      <c r="AE16" s="7">
        <v>1.3048690000000001</v>
      </c>
      <c r="AF16" s="7">
        <v>742.69470899999999</v>
      </c>
      <c r="AG16" s="7">
        <v>880.562184</v>
      </c>
      <c r="AH16" s="7">
        <v>989.29550300000005</v>
      </c>
      <c r="AI16" s="7">
        <v>1190.41787</v>
      </c>
      <c r="AJ16" s="7">
        <v>1978.8758680000001</v>
      </c>
      <c r="AK16" s="7">
        <v>1630.1393720000001</v>
      </c>
      <c r="AL16" s="7"/>
      <c r="AM16" s="7"/>
      <c r="AN16" s="7"/>
      <c r="AO16" s="7"/>
      <c r="AP16" s="7">
        <f t="shared" ref="AP16:AP26" si="5">+R16+S16+T16+U16+V16+W16+X16+Y16</f>
        <v>4921.6568349999998</v>
      </c>
      <c r="AQ16" s="7">
        <f t="shared" ref="AQ16:AQ26" si="6">+AD16+AE16+AF16+AG16+AH16+AI16+AJ16+AK16</f>
        <v>7463.542703000001</v>
      </c>
    </row>
    <row r="17" spans="3:43" x14ac:dyDescent="0.25">
      <c r="C17" s="4" t="s">
        <v>25</v>
      </c>
      <c r="D17" s="37">
        <v>8.6235409999999995</v>
      </c>
      <c r="E17" s="37">
        <v>89.151456999999994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8.6235409999999995</v>
      </c>
      <c r="R17" s="7"/>
      <c r="S17" s="7"/>
      <c r="T17" s="7"/>
      <c r="U17" s="7"/>
      <c r="V17" s="7">
        <v>89.151456999999994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>
        <v>0</v>
      </c>
      <c r="AJ17" s="7"/>
      <c r="AK17" s="7"/>
      <c r="AL17" s="7"/>
      <c r="AM17" s="7"/>
      <c r="AN17" s="7"/>
      <c r="AO17" s="7"/>
      <c r="AP17" s="7">
        <f t="shared" si="5"/>
        <v>89.151456999999994</v>
      </c>
      <c r="AQ17" s="7">
        <f t="shared" si="6"/>
        <v>0</v>
      </c>
    </row>
    <row r="18" spans="3:43" x14ac:dyDescent="0.25">
      <c r="C18" s="4" t="s">
        <v>26</v>
      </c>
      <c r="D18" s="37">
        <v>0</v>
      </c>
      <c r="E18" s="37">
        <v>56.847597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54.795056000000002</v>
      </c>
      <c r="T18" s="7">
        <v>2.0525410000000002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>
        <v>0</v>
      </c>
      <c r="AJ18" s="7"/>
      <c r="AK18" s="7"/>
      <c r="AL18" s="7"/>
      <c r="AM18" s="7"/>
      <c r="AN18" s="7"/>
      <c r="AO18" s="7"/>
      <c r="AP18" s="7">
        <f t="shared" si="5"/>
        <v>56.847597</v>
      </c>
      <c r="AQ18" s="7">
        <f t="shared" si="6"/>
        <v>0</v>
      </c>
    </row>
    <row r="19" spans="3:43" x14ac:dyDescent="0.25">
      <c r="C19" s="4" t="s">
        <v>8</v>
      </c>
      <c r="D19" s="37">
        <v>1173.5625929999999</v>
      </c>
      <c r="E19" s="37">
        <v>1527.8848849999999</v>
      </c>
      <c r="F19" s="7">
        <v>81.338494999999995</v>
      </c>
      <c r="G19" s="7">
        <v>24.551832999999998</v>
      </c>
      <c r="H19" s="7">
        <v>0.85180800000000001</v>
      </c>
      <c r="I19" s="7">
        <v>33.275328000000002</v>
      </c>
      <c r="J19" s="7">
        <v>10.92184</v>
      </c>
      <c r="K19" s="7">
        <v>11.837569</v>
      </c>
      <c r="L19" s="7">
        <v>28.987185</v>
      </c>
      <c r="M19" s="7">
        <v>21.133050000000001</v>
      </c>
      <c r="N19" s="7">
        <v>283.31604299999998</v>
      </c>
      <c r="O19" s="7">
        <v>446.22700200000003</v>
      </c>
      <c r="P19" s="7">
        <v>210.456211</v>
      </c>
      <c r="Q19" s="7">
        <v>20.666229000000001</v>
      </c>
      <c r="R19" s="7">
        <v>365.89486799999997</v>
      </c>
      <c r="S19" s="7">
        <v>136.353736</v>
      </c>
      <c r="T19" s="7">
        <v>107.417012</v>
      </c>
      <c r="U19" s="7">
        <v>136.98711900000001</v>
      </c>
      <c r="V19" s="7"/>
      <c r="W19" s="7">
        <v>16.371523</v>
      </c>
      <c r="X19" s="7">
        <v>74.666646</v>
      </c>
      <c r="Y19" s="7">
        <v>44.081470000000003</v>
      </c>
      <c r="Z19" s="7">
        <v>416.59747199999998</v>
      </c>
      <c r="AA19" s="7"/>
      <c r="AB19" s="7">
        <v>228.970507</v>
      </c>
      <c r="AC19" s="7">
        <v>0.54453200000000002</v>
      </c>
      <c r="AD19" s="7">
        <v>0.27716400000000002</v>
      </c>
      <c r="AE19" s="7">
        <v>1.0662400000000001</v>
      </c>
      <c r="AF19" s="7"/>
      <c r="AG19" s="7">
        <v>15.591670000000001</v>
      </c>
      <c r="AH19" s="7">
        <v>36.754660000000001</v>
      </c>
      <c r="AI19" s="7">
        <v>101.127639</v>
      </c>
      <c r="AJ19" s="7">
        <v>212.61873299999999</v>
      </c>
      <c r="AK19" s="7">
        <v>106.008707</v>
      </c>
      <c r="AL19" s="7"/>
      <c r="AM19" s="7"/>
      <c r="AN19" s="7"/>
      <c r="AO19" s="7"/>
      <c r="AP19" s="7">
        <f t="shared" si="5"/>
        <v>881.77237400000001</v>
      </c>
      <c r="AQ19" s="7">
        <f t="shared" si="6"/>
        <v>473.44481300000001</v>
      </c>
    </row>
    <row r="20" spans="3:43" x14ac:dyDescent="0.25">
      <c r="C20" s="4" t="s">
        <v>27</v>
      </c>
      <c r="D20" s="37">
        <v>0</v>
      </c>
      <c r="E20" s="37">
        <v>14.898490000000001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14.898490000000001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>
        <v>0</v>
      </c>
      <c r="AJ20" s="7"/>
      <c r="AK20" s="7"/>
      <c r="AL20" s="7"/>
      <c r="AM20" s="7"/>
      <c r="AN20" s="7"/>
      <c r="AO20" s="7"/>
      <c r="AP20" s="7">
        <f t="shared" si="5"/>
        <v>14.898490000000001</v>
      </c>
      <c r="AQ20" s="7">
        <f t="shared" si="6"/>
        <v>0</v>
      </c>
    </row>
    <row r="21" spans="3:43" x14ac:dyDescent="0.25">
      <c r="C21" s="4" t="s">
        <v>28</v>
      </c>
      <c r="D21" s="37">
        <v>0</v>
      </c>
      <c r="E21" s="37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>
        <v>0</v>
      </c>
      <c r="AJ21" s="7"/>
      <c r="AK21" s="7"/>
      <c r="AL21" s="7"/>
      <c r="AM21" s="7"/>
      <c r="AN21" s="7"/>
      <c r="AO21" s="7"/>
      <c r="AP21" s="7">
        <f t="shared" si="5"/>
        <v>0</v>
      </c>
      <c r="AQ21" s="7">
        <f t="shared" si="6"/>
        <v>0</v>
      </c>
    </row>
    <row r="22" spans="3:43" x14ac:dyDescent="0.25">
      <c r="C22" s="4" t="s">
        <v>29</v>
      </c>
      <c r="D22" s="37">
        <v>2164.1180340000001</v>
      </c>
      <c r="E22" s="37">
        <v>937.62004000000002</v>
      </c>
      <c r="F22" s="7">
        <v>254.43708899999999</v>
      </c>
      <c r="G22" s="7">
        <v>260.586479</v>
      </c>
      <c r="H22" s="7">
        <v>254.82365999999999</v>
      </c>
      <c r="I22" s="7">
        <v>294.13051200000001</v>
      </c>
      <c r="J22" s="7"/>
      <c r="K22" s="7">
        <v>456.21651600000001</v>
      </c>
      <c r="L22" s="7">
        <v>227.38450700000001</v>
      </c>
      <c r="M22" s="7"/>
      <c r="N22" s="7">
        <v>214.70975100000001</v>
      </c>
      <c r="O22" s="7"/>
      <c r="P22" s="7">
        <v>95.892852000000005</v>
      </c>
      <c r="Q22" s="7">
        <v>105.936668</v>
      </c>
      <c r="R22" s="7">
        <v>33.505713999999998</v>
      </c>
      <c r="S22" s="7">
        <v>110.63507799999999</v>
      </c>
      <c r="T22" s="7">
        <v>158.66236799999999</v>
      </c>
      <c r="U22" s="7"/>
      <c r="V22" s="7">
        <v>150.493617</v>
      </c>
      <c r="W22" s="7">
        <v>105.78825399999999</v>
      </c>
      <c r="X22" s="7">
        <v>162.83249599999999</v>
      </c>
      <c r="Y22" s="7"/>
      <c r="Z22" s="7">
        <v>73.464583000000005</v>
      </c>
      <c r="AA22" s="7">
        <v>80.152553999999995</v>
      </c>
      <c r="AB22" s="7"/>
      <c r="AC22" s="7">
        <v>62.085375999999997</v>
      </c>
      <c r="AD22" s="7">
        <v>11.89335</v>
      </c>
      <c r="AE22" s="7">
        <v>60.003869999999999</v>
      </c>
      <c r="AF22" s="7"/>
      <c r="AG22" s="7">
        <v>60.415236</v>
      </c>
      <c r="AH22" s="7"/>
      <c r="AI22" s="7">
        <v>60.798023999999998</v>
      </c>
      <c r="AJ22" s="7"/>
      <c r="AK22" s="7">
        <v>96.335316000000006</v>
      </c>
      <c r="AL22" s="7"/>
      <c r="AM22" s="7"/>
      <c r="AN22" s="7"/>
      <c r="AO22" s="7"/>
      <c r="AP22" s="7">
        <f t="shared" si="5"/>
        <v>721.91752699999984</v>
      </c>
      <c r="AQ22" s="7">
        <f t="shared" si="6"/>
        <v>289.44579599999997</v>
      </c>
    </row>
    <row r="23" spans="3:43" x14ac:dyDescent="0.25">
      <c r="C23" s="4" t="s">
        <v>30</v>
      </c>
      <c r="D23" s="37">
        <v>678.42554199999995</v>
      </c>
      <c r="E23" s="37">
        <v>719.69551899999999</v>
      </c>
      <c r="F23" s="7">
        <v>12.841739</v>
      </c>
      <c r="G23" s="7">
        <v>2.4422860000000002</v>
      </c>
      <c r="H23" s="7">
        <v>0</v>
      </c>
      <c r="I23" s="7">
        <v>385.990565</v>
      </c>
      <c r="J23" s="7">
        <v>2.2019760000000002</v>
      </c>
      <c r="K23" s="7"/>
      <c r="L23" s="7"/>
      <c r="M23" s="7">
        <v>1.4399420000000001</v>
      </c>
      <c r="N23" s="7">
        <v>103.585807</v>
      </c>
      <c r="O23" s="7">
        <v>1.7286779999999999</v>
      </c>
      <c r="P23" s="7">
        <v>168.19454899999999</v>
      </c>
      <c r="Q23" s="7"/>
      <c r="R23" s="7">
        <v>1.863853</v>
      </c>
      <c r="S23" s="7">
        <v>240.08898600000001</v>
      </c>
      <c r="T23" s="7">
        <v>2.417732</v>
      </c>
      <c r="U23" s="7"/>
      <c r="V23" s="7">
        <v>1.7943199999999999</v>
      </c>
      <c r="W23" s="7">
        <v>84.883483999999996</v>
      </c>
      <c r="X23" s="7"/>
      <c r="Y23" s="7"/>
      <c r="Z23" s="7">
        <v>48.913666999999997</v>
      </c>
      <c r="AA23" s="7">
        <v>215.11263600000001</v>
      </c>
      <c r="AB23" s="7">
        <v>1.120841</v>
      </c>
      <c r="AC23" s="7">
        <f>[1]IV912!$I$14</f>
        <v>123.5</v>
      </c>
      <c r="AD23" s="7">
        <v>6.6138130000000004</v>
      </c>
      <c r="AE23" s="7"/>
      <c r="AF23" s="7">
        <v>1.513857</v>
      </c>
      <c r="AG23" s="7">
        <v>101.24956400000001</v>
      </c>
      <c r="AH23" s="7">
        <v>112.538949</v>
      </c>
      <c r="AI23" s="7">
        <v>0</v>
      </c>
      <c r="AJ23" s="7">
        <v>158.31701100000001</v>
      </c>
      <c r="AK23" s="7">
        <v>1.3485590000000001</v>
      </c>
      <c r="AL23" s="7"/>
      <c r="AM23" s="7"/>
      <c r="AN23" s="7"/>
      <c r="AO23" s="7"/>
      <c r="AP23" s="7">
        <f t="shared" si="5"/>
        <v>331.04837500000002</v>
      </c>
      <c r="AQ23" s="7">
        <f t="shared" si="6"/>
        <v>381.58175300000005</v>
      </c>
    </row>
    <row r="24" spans="3:43" x14ac:dyDescent="0.25">
      <c r="C24" s="4" t="s">
        <v>31</v>
      </c>
      <c r="D24" s="37">
        <v>0</v>
      </c>
      <c r="E24" s="37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</v>
      </c>
      <c r="AJ24" s="7"/>
      <c r="AK24" s="7"/>
      <c r="AL24" s="7"/>
      <c r="AM24" s="7"/>
      <c r="AN24" s="7"/>
      <c r="AO24" s="7"/>
      <c r="AP24" s="7">
        <f t="shared" si="5"/>
        <v>0</v>
      </c>
      <c r="AQ24" s="7">
        <f t="shared" si="6"/>
        <v>0</v>
      </c>
    </row>
    <row r="25" spans="3:43" x14ac:dyDescent="0.25">
      <c r="C25" s="4" t="s">
        <v>32</v>
      </c>
      <c r="D25" s="37">
        <v>8963.5361656997211</v>
      </c>
      <c r="E25" s="37">
        <v>7663.0814458211689</v>
      </c>
      <c r="F25" s="7">
        <v>466.56118244999993</v>
      </c>
      <c r="G25" s="7">
        <v>574.93368405000001</v>
      </c>
      <c r="H25" s="7">
        <v>977.41401164999991</v>
      </c>
      <c r="I25" s="7">
        <v>493.90837649999997</v>
      </c>
      <c r="J25" s="7">
        <v>657.19439069999999</v>
      </c>
      <c r="K25" s="7">
        <v>1267.8713979499998</v>
      </c>
      <c r="L25" s="7">
        <v>798.59916402097429</v>
      </c>
      <c r="M25" s="7">
        <v>894.66280149999989</v>
      </c>
      <c r="N25" s="7">
        <v>1041.7454864290257</v>
      </c>
      <c r="O25" s="7">
        <v>544.29492069972025</v>
      </c>
      <c r="P25" s="7">
        <v>624.75074975000007</v>
      </c>
      <c r="Q25" s="7">
        <v>621.6</v>
      </c>
      <c r="R25" s="7">
        <v>607.18330917116998</v>
      </c>
      <c r="S25" s="7">
        <v>745.62604329999999</v>
      </c>
      <c r="T25" s="7">
        <v>504.96224865000005</v>
      </c>
      <c r="U25" s="7">
        <v>542.26495319999992</v>
      </c>
      <c r="V25" s="7">
        <v>608.67950089999999</v>
      </c>
      <c r="W25" s="7">
        <v>533.13554669999996</v>
      </c>
      <c r="X25" s="7">
        <v>660.29130929999997</v>
      </c>
      <c r="Y25" s="7">
        <v>1718.8417737999998</v>
      </c>
      <c r="Z25" s="7">
        <v>791.37046359999999</v>
      </c>
      <c r="AA25" s="7">
        <v>193.14725489999998</v>
      </c>
      <c r="AB25" s="7">
        <v>422.06904229999998</v>
      </c>
      <c r="AC25" s="7">
        <f>[1]IV912!$I$16</f>
        <v>335.51</v>
      </c>
      <c r="AD25" s="7">
        <v>633.90059405</v>
      </c>
      <c r="AE25" s="7">
        <v>526.45425263000004</v>
      </c>
      <c r="AF25" s="7">
        <v>609.93319080000003</v>
      </c>
      <c r="AG25" s="7">
        <v>635.37715379999997</v>
      </c>
      <c r="AH25" s="7">
        <v>809.04362264999997</v>
      </c>
      <c r="AI25" s="7">
        <v>554.7001186</v>
      </c>
      <c r="AJ25" s="7">
        <v>1016.4589907999999</v>
      </c>
      <c r="AK25" s="7">
        <v>928.07522959999994</v>
      </c>
      <c r="AL25" s="7"/>
      <c r="AM25" s="7"/>
      <c r="AN25" s="7"/>
      <c r="AO25" s="7"/>
      <c r="AP25" s="7">
        <f t="shared" si="5"/>
        <v>5920.9846850211698</v>
      </c>
      <c r="AQ25" s="7">
        <f t="shared" si="6"/>
        <v>5713.94315293</v>
      </c>
    </row>
    <row r="26" spans="3:43" x14ac:dyDescent="0.25">
      <c r="C26" s="4" t="s">
        <v>33</v>
      </c>
      <c r="D26" s="37">
        <v>788.78291300000001</v>
      </c>
      <c r="E26" s="37">
        <v>212.889545</v>
      </c>
      <c r="F26" s="7">
        <v>4.3359439999999996</v>
      </c>
      <c r="G26" s="7"/>
      <c r="H26" s="7">
        <v>2.3521730000000001</v>
      </c>
      <c r="I26" s="7">
        <v>0.78444599999999998</v>
      </c>
      <c r="J26" s="7"/>
      <c r="K26" s="7">
        <v>3.1570960000000001</v>
      </c>
      <c r="L26" s="7">
        <v>209.17761300000001</v>
      </c>
      <c r="M26" s="7">
        <v>111.212991</v>
      </c>
      <c r="N26" s="7">
        <v>100.378552</v>
      </c>
      <c r="O26" s="7"/>
      <c r="P26" s="7">
        <v>343.072318</v>
      </c>
      <c r="Q26" s="7">
        <v>14.311779999999999</v>
      </c>
      <c r="R26" s="7"/>
      <c r="S26" s="7"/>
      <c r="T26" s="7"/>
      <c r="U26" s="7"/>
      <c r="V26" s="7"/>
      <c r="W26" s="7"/>
      <c r="X26" s="7">
        <v>109.388223</v>
      </c>
      <c r="Y26" s="7">
        <v>103.077236</v>
      </c>
      <c r="Z26" s="7"/>
      <c r="AA26" s="7"/>
      <c r="AB26" s="7"/>
      <c r="AC26" s="7">
        <v>0.42408600000000002</v>
      </c>
      <c r="AD26" s="7"/>
      <c r="AE26" s="7"/>
      <c r="AF26" s="7">
        <v>0.92195899999999997</v>
      </c>
      <c r="AG26" s="7"/>
      <c r="AH26" s="7">
        <v>0.865927</v>
      </c>
      <c r="AI26" s="7"/>
      <c r="AJ26" s="7"/>
      <c r="AK26" s="7"/>
      <c r="AL26" s="7"/>
      <c r="AM26" s="7"/>
      <c r="AN26" s="7"/>
      <c r="AO26" s="7"/>
      <c r="AP26" s="7">
        <f t="shared" si="5"/>
        <v>212.46545900000001</v>
      </c>
      <c r="AQ26" s="7">
        <f t="shared" si="6"/>
        <v>1.7878859999999999</v>
      </c>
    </row>
    <row r="27" spans="3:43" x14ac:dyDescent="0.25"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x14ac:dyDescent="0.25"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3:43" x14ac:dyDescent="0.25">
      <c r="C29" s="5" t="s">
        <v>34</v>
      </c>
      <c r="D29" s="8">
        <f t="shared" ref="D29:F29" si="7">+SUM(D31:D35)</f>
        <v>35831.268702499998</v>
      </c>
      <c r="E29" s="8">
        <f t="shared" si="7"/>
        <v>36348.462801999995</v>
      </c>
      <c r="F29" s="8">
        <f t="shared" si="7"/>
        <v>2911.1277770000002</v>
      </c>
      <c r="G29" s="8">
        <f t="shared" ref="G29:AO29" si="8">+SUM(G31:G35)</f>
        <v>695.49842000000001</v>
      </c>
      <c r="H29" s="8">
        <f t="shared" si="8"/>
        <v>45.430546</v>
      </c>
      <c r="I29" s="8">
        <f t="shared" si="8"/>
        <v>6.4356970000000002</v>
      </c>
      <c r="J29" s="8">
        <f t="shared" si="8"/>
        <v>0</v>
      </c>
      <c r="K29" s="8">
        <f t="shared" si="8"/>
        <v>1647.4695019999999</v>
      </c>
      <c r="L29" s="8">
        <f t="shared" si="8"/>
        <v>3199.1768419999999</v>
      </c>
      <c r="M29" s="8">
        <f t="shared" si="8"/>
        <v>6733.7020629999997</v>
      </c>
      <c r="N29" s="8">
        <f t="shared" si="8"/>
        <v>5044.1889155000008</v>
      </c>
      <c r="O29" s="8">
        <f t="shared" si="8"/>
        <v>3712.4245209999999</v>
      </c>
      <c r="P29" s="8">
        <f t="shared" si="8"/>
        <v>6973.8602680000004</v>
      </c>
      <c r="Q29" s="8">
        <v>4861.9541509999999</v>
      </c>
      <c r="R29" s="8">
        <f t="shared" si="8"/>
        <v>2816.537973</v>
      </c>
      <c r="S29" s="8">
        <f t="shared" si="8"/>
        <v>4442.3790820000004</v>
      </c>
      <c r="T29" s="8">
        <f t="shared" si="8"/>
        <v>888.21788500000002</v>
      </c>
      <c r="U29" s="8">
        <f t="shared" si="8"/>
        <v>271.20908800000001</v>
      </c>
      <c r="V29" s="8">
        <f t="shared" si="8"/>
        <v>295.20911699999999</v>
      </c>
      <c r="W29" s="8">
        <f t="shared" si="8"/>
        <v>559.90018299999997</v>
      </c>
      <c r="X29" s="8">
        <f t="shared" si="8"/>
        <v>2608.7373010000001</v>
      </c>
      <c r="Y29" s="8">
        <f t="shared" si="8"/>
        <v>4891.7271600000004</v>
      </c>
      <c r="Z29" s="8">
        <f t="shared" si="8"/>
        <v>4083.9710669999999</v>
      </c>
      <c r="AA29" s="8">
        <f t="shared" si="8"/>
        <v>3234.3867439999999</v>
      </c>
      <c r="AB29" s="8">
        <f t="shared" si="8"/>
        <v>6358.87896</v>
      </c>
      <c r="AC29" s="8">
        <f t="shared" si="8"/>
        <v>5897.3082420000001</v>
      </c>
      <c r="AD29" s="8">
        <f t="shared" si="8"/>
        <v>3213.12725</v>
      </c>
      <c r="AE29" s="8">
        <f t="shared" si="8"/>
        <v>545.40984200000003</v>
      </c>
      <c r="AF29" s="8">
        <f t="shared" si="8"/>
        <v>770.60847100000001</v>
      </c>
      <c r="AG29" s="8">
        <f t="shared" si="8"/>
        <v>0</v>
      </c>
      <c r="AH29" s="8">
        <f t="shared" si="8"/>
        <v>0</v>
      </c>
      <c r="AI29" s="8">
        <f t="shared" si="8"/>
        <v>25.034192000000001</v>
      </c>
      <c r="AJ29" s="8">
        <f t="shared" si="8"/>
        <v>299.88084900000001</v>
      </c>
      <c r="AK29" s="8">
        <f t="shared" si="8"/>
        <v>1130.7419319999999</v>
      </c>
      <c r="AL29" s="8">
        <f t="shared" si="8"/>
        <v>0</v>
      </c>
      <c r="AM29" s="8">
        <f t="shared" si="8"/>
        <v>0</v>
      </c>
      <c r="AN29" s="8">
        <f t="shared" si="8"/>
        <v>0</v>
      </c>
      <c r="AO29" s="8">
        <f t="shared" si="8"/>
        <v>0</v>
      </c>
      <c r="AP29" s="8">
        <f t="shared" ref="AP29:AQ29" si="9">+SUM(AP31:AP35)</f>
        <v>16773.917788999999</v>
      </c>
      <c r="AQ29" s="8">
        <f t="shared" si="9"/>
        <v>5984.8025360000001</v>
      </c>
    </row>
    <row r="30" spans="3:43" x14ac:dyDescent="0.25">
      <c r="C30" s="4"/>
      <c r="D30" s="4"/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3:43" x14ac:dyDescent="0.25">
      <c r="C31" s="4" t="s">
        <v>35</v>
      </c>
      <c r="D31" s="37">
        <v>35825.8035045</v>
      </c>
      <c r="E31" s="37">
        <v>36348.462801999995</v>
      </c>
      <c r="F31" s="7">
        <v>2911.1277770000002</v>
      </c>
      <c r="G31" s="7">
        <v>695.49842000000001</v>
      </c>
      <c r="H31" s="7">
        <v>45.430546</v>
      </c>
      <c r="I31" s="7">
        <v>0.970499</v>
      </c>
      <c r="J31" s="7"/>
      <c r="K31" s="7">
        <v>1647.4695019999999</v>
      </c>
      <c r="L31" s="7">
        <v>3199.1768419999999</v>
      </c>
      <c r="M31" s="7">
        <v>6733.7020629999997</v>
      </c>
      <c r="N31" s="7">
        <v>5044.1889155000008</v>
      </c>
      <c r="O31" s="7">
        <v>3712.4245209999999</v>
      </c>
      <c r="P31" s="7">
        <v>6973.8602680000004</v>
      </c>
      <c r="Q31" s="7">
        <v>4861.9541509999999</v>
      </c>
      <c r="R31" s="7">
        <v>2816.537973</v>
      </c>
      <c r="S31" s="7">
        <v>4442.3790820000004</v>
      </c>
      <c r="T31" s="7">
        <v>888.21788500000002</v>
      </c>
      <c r="U31" s="7">
        <v>271.20908800000001</v>
      </c>
      <c r="V31" s="7">
        <v>295.20911699999999</v>
      </c>
      <c r="W31" s="7">
        <v>559.90018299999997</v>
      </c>
      <c r="X31" s="7">
        <v>2608.7373010000001</v>
      </c>
      <c r="Y31" s="7">
        <v>4891.7271600000004</v>
      </c>
      <c r="Z31" s="7">
        <v>4083.9710669999999</v>
      </c>
      <c r="AA31" s="7">
        <v>3234.3867439999999</v>
      </c>
      <c r="AB31" s="7">
        <v>6358.87896</v>
      </c>
      <c r="AC31" s="7">
        <v>5897.3082420000001</v>
      </c>
      <c r="AD31" s="7">
        <v>3213.12725</v>
      </c>
      <c r="AE31" s="7">
        <v>545.40984200000003</v>
      </c>
      <c r="AF31" s="7">
        <v>770.60847100000001</v>
      </c>
      <c r="AG31" s="7"/>
      <c r="AH31" s="7"/>
      <c r="AI31" s="7">
        <v>0</v>
      </c>
      <c r="AJ31" s="7">
        <v>299.88084900000001</v>
      </c>
      <c r="AK31" s="7">
        <v>596.69393200000002</v>
      </c>
      <c r="AL31" s="7"/>
      <c r="AM31" s="7"/>
      <c r="AN31" s="7"/>
      <c r="AO31" s="7"/>
      <c r="AP31" s="7">
        <f t="shared" ref="AP31" si="10">+R31+S31+T31+U31+V31+W31+X31+Y31</f>
        <v>16773.917788999999</v>
      </c>
      <c r="AQ31" s="7">
        <f t="shared" ref="AQ31" si="11">+AD31+AE31+AF31+AG31+AH31+AI31+AJ31+AK31</f>
        <v>5425.7203440000003</v>
      </c>
    </row>
    <row r="32" spans="3:43" x14ac:dyDescent="0.25">
      <c r="C32" s="4" t="s">
        <v>36</v>
      </c>
      <c r="D32" s="37">
        <v>0</v>
      </c>
      <c r="E32" s="37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>
        <v>0</v>
      </c>
      <c r="AJ32" s="7"/>
      <c r="AK32" s="7"/>
      <c r="AL32" s="7"/>
      <c r="AM32" s="7"/>
      <c r="AN32" s="7"/>
      <c r="AO32" s="7"/>
      <c r="AP32" s="7">
        <f t="shared" ref="AP32:AP35" si="12">+R32+S32+T32+U32+V32+W32+X32+Y32</f>
        <v>0</v>
      </c>
      <c r="AQ32" s="7">
        <f t="shared" ref="AQ32:AQ35" si="13">+AD32+AE32+AF32+AG32+AH32+AI32+AJ32+AK32</f>
        <v>0</v>
      </c>
    </row>
    <row r="33" spans="3:43" x14ac:dyDescent="0.25">
      <c r="C33" s="4" t="s">
        <v>37</v>
      </c>
      <c r="D33" s="37">
        <v>0</v>
      </c>
      <c r="E33" s="37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>
        <v>0</v>
      </c>
      <c r="AJ33" s="7"/>
      <c r="AK33" s="7"/>
      <c r="AL33" s="7"/>
      <c r="AM33" s="7"/>
      <c r="AN33" s="7"/>
      <c r="AO33" s="7"/>
      <c r="AP33" s="7">
        <f t="shared" si="12"/>
        <v>0</v>
      </c>
      <c r="AQ33" s="7">
        <f t="shared" si="13"/>
        <v>0</v>
      </c>
    </row>
    <row r="34" spans="3:43" x14ac:dyDescent="0.25">
      <c r="C34" s="4" t="s">
        <v>38</v>
      </c>
      <c r="D34" s="37">
        <v>0</v>
      </c>
      <c r="E34" s="37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25.034192000000001</v>
      </c>
      <c r="AJ34" s="7"/>
      <c r="AK34" s="7">
        <v>534.048</v>
      </c>
      <c r="AL34" s="7"/>
      <c r="AM34" s="7"/>
      <c r="AN34" s="7"/>
      <c r="AO34" s="7"/>
      <c r="AP34" s="7">
        <f t="shared" si="12"/>
        <v>0</v>
      </c>
      <c r="AQ34" s="7">
        <f t="shared" si="13"/>
        <v>559.08219199999996</v>
      </c>
    </row>
    <row r="35" spans="3:43" x14ac:dyDescent="0.25">
      <c r="C35" s="4" t="s">
        <v>39</v>
      </c>
      <c r="D35" s="37">
        <v>5.465198</v>
      </c>
      <c r="E35" s="37">
        <v>0</v>
      </c>
      <c r="F35" s="7"/>
      <c r="G35" s="7"/>
      <c r="H35" s="7"/>
      <c r="I35" s="7">
        <v>5.465198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>
        <v>0</v>
      </c>
      <c r="AJ35" s="7"/>
      <c r="AK35" s="7"/>
      <c r="AL35" s="7"/>
      <c r="AM35" s="7"/>
      <c r="AN35" s="7"/>
      <c r="AO35" s="7"/>
      <c r="AP35" s="7">
        <f t="shared" si="12"/>
        <v>0</v>
      </c>
      <c r="AQ35" s="7">
        <f t="shared" si="13"/>
        <v>0</v>
      </c>
    </row>
    <row r="36" spans="3:43" x14ac:dyDescent="0.25"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3:43" x14ac:dyDescent="0.25">
      <c r="C37" s="5" t="s">
        <v>40</v>
      </c>
      <c r="D37" s="8">
        <f t="shared" ref="D37:F37" si="14">+SUM(D39:D51)</f>
        <v>49074.25615528888</v>
      </c>
      <c r="E37" s="8">
        <f t="shared" si="14"/>
        <v>30663.213161414682</v>
      </c>
      <c r="F37" s="8">
        <f t="shared" si="14"/>
        <v>4262.2388957999992</v>
      </c>
      <c r="G37" s="8">
        <f t="shared" ref="G37:AQ37" si="15">+SUM(G39:G51)</f>
        <v>5005.7728382000014</v>
      </c>
      <c r="H37" s="8">
        <f t="shared" si="15"/>
        <v>4624.6859936000001</v>
      </c>
      <c r="I37" s="8">
        <f t="shared" si="15"/>
        <v>3740.3797269999991</v>
      </c>
      <c r="J37" s="8">
        <f t="shared" si="15"/>
        <v>2637.6342638000006</v>
      </c>
      <c r="K37" s="8">
        <f t="shared" si="15"/>
        <v>5157.7765288000001</v>
      </c>
      <c r="L37" s="8">
        <f t="shared" si="15"/>
        <v>3929.9579760838974</v>
      </c>
      <c r="M37" s="8">
        <f t="shared" si="15"/>
        <v>3294.8959930000001</v>
      </c>
      <c r="N37" s="8">
        <f t="shared" si="15"/>
        <v>4607.2156492061022</v>
      </c>
      <c r="O37" s="8">
        <f t="shared" si="15"/>
        <v>3005.1024187988805</v>
      </c>
      <c r="P37" s="8">
        <f t="shared" si="15"/>
        <v>5385.6713340000006</v>
      </c>
      <c r="Q37" s="8">
        <v>3422.9245369999999</v>
      </c>
      <c r="R37" s="8">
        <f t="shared" si="15"/>
        <v>2407.57449368468</v>
      </c>
      <c r="S37" s="8">
        <f t="shared" si="15"/>
        <v>3638.3772712</v>
      </c>
      <c r="T37" s="8">
        <f t="shared" si="15"/>
        <v>2795.6115396</v>
      </c>
      <c r="U37" s="8">
        <f t="shared" si="15"/>
        <v>2939.5732628000001</v>
      </c>
      <c r="V37" s="8">
        <f t="shared" si="15"/>
        <v>2611.8662917300003</v>
      </c>
      <c r="W37" s="8">
        <f t="shared" si="15"/>
        <v>2412.1784808000002</v>
      </c>
      <c r="X37" s="8">
        <f t="shared" si="15"/>
        <v>4199.1307362000007</v>
      </c>
      <c r="Y37" s="8">
        <f t="shared" si="15"/>
        <v>2490.5095062</v>
      </c>
      <c r="Z37" s="8">
        <f t="shared" si="15"/>
        <v>1824.4441424000001</v>
      </c>
      <c r="AA37" s="8">
        <f t="shared" si="15"/>
        <v>2107.6531835999999</v>
      </c>
      <c r="AB37" s="8">
        <f t="shared" si="15"/>
        <v>1349.0627771999998</v>
      </c>
      <c r="AC37" s="8">
        <f t="shared" si="15"/>
        <v>1887.2314759999999</v>
      </c>
      <c r="AD37" s="8">
        <f t="shared" si="15"/>
        <v>7076.9187058700008</v>
      </c>
      <c r="AE37" s="8">
        <f t="shared" si="15"/>
        <v>6483.8614979799995</v>
      </c>
      <c r="AF37" s="8">
        <f t="shared" si="15"/>
        <v>7663.381027200001</v>
      </c>
      <c r="AG37" s="8">
        <f t="shared" si="15"/>
        <v>5561.2075042000006</v>
      </c>
      <c r="AH37" s="8">
        <f t="shared" si="15"/>
        <v>9569.3738416000015</v>
      </c>
      <c r="AI37" s="8">
        <f t="shared" si="15"/>
        <v>9623.6975824000001</v>
      </c>
      <c r="AJ37" s="8">
        <f t="shared" si="15"/>
        <v>12050.0245782</v>
      </c>
      <c r="AK37" s="8">
        <f t="shared" si="15"/>
        <v>9281.4526824000004</v>
      </c>
      <c r="AL37" s="8">
        <f t="shared" si="15"/>
        <v>0</v>
      </c>
      <c r="AM37" s="8">
        <f t="shared" si="15"/>
        <v>0</v>
      </c>
      <c r="AN37" s="8">
        <f t="shared" si="15"/>
        <v>0</v>
      </c>
      <c r="AO37" s="8">
        <f t="shared" si="15"/>
        <v>0</v>
      </c>
      <c r="AP37" s="8">
        <f t="shared" si="15"/>
        <v>23494.821582214681</v>
      </c>
      <c r="AQ37" s="8">
        <f t="shared" si="15"/>
        <v>67309.917419849997</v>
      </c>
    </row>
    <row r="38" spans="3:43" x14ac:dyDescent="0.25"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3:43" x14ac:dyDescent="0.25">
      <c r="C39" s="4" t="s">
        <v>41</v>
      </c>
      <c r="D39" s="37">
        <v>0</v>
      </c>
      <c r="E39" s="37"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>
        <v>0</v>
      </c>
      <c r="AJ39" s="7"/>
      <c r="AK39" s="7"/>
      <c r="AL39" s="7"/>
      <c r="AM39" s="7"/>
      <c r="AN39" s="7"/>
      <c r="AO39" s="7"/>
      <c r="AP39" s="7">
        <f t="shared" ref="AP39" si="16">+R39+S39+T39+U39+V39+W39+X39+Y39</f>
        <v>0</v>
      </c>
      <c r="AQ39" s="7">
        <f t="shared" ref="AQ39" si="17">+AD39+AE39+AF39+AG39+AH39+AI39+AJ39+AK39</f>
        <v>0</v>
      </c>
    </row>
    <row r="40" spans="3:43" x14ac:dyDescent="0.25">
      <c r="C40" s="4" t="s">
        <v>42</v>
      </c>
      <c r="D40" s="37">
        <v>0</v>
      </c>
      <c r="E40" s="37">
        <v>87.670946000000001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87.670946000000001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>
        <v>0</v>
      </c>
      <c r="AJ40" s="7"/>
      <c r="AK40" s="7"/>
      <c r="AL40" s="7"/>
      <c r="AM40" s="7"/>
      <c r="AN40" s="7"/>
      <c r="AO40" s="7"/>
      <c r="AP40" s="7">
        <f t="shared" ref="AP40:AP51" si="18">+R40+S40+T40+U40+V40+W40+X40+Y40</f>
        <v>87.670946000000001</v>
      </c>
      <c r="AQ40" s="7">
        <f t="shared" ref="AQ40:AQ51" si="19">+AD40+AE40+AF40+AG40+AH40+AI40+AJ40+AK40</f>
        <v>0</v>
      </c>
    </row>
    <row r="41" spans="3:43" x14ac:dyDescent="0.25">
      <c r="C41" s="4" t="s">
        <v>43</v>
      </c>
      <c r="D41" s="37">
        <v>154.744832</v>
      </c>
      <c r="E41" s="37">
        <v>136.89835400000001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154.744832</v>
      </c>
      <c r="R41" s="7">
        <v>99.770160000000004</v>
      </c>
      <c r="S41" s="7"/>
      <c r="T41" s="7"/>
      <c r="U41" s="7"/>
      <c r="V41" s="7"/>
      <c r="W41" s="7"/>
      <c r="X41" s="7"/>
      <c r="Y41" s="7"/>
      <c r="Z41" s="7"/>
      <c r="AA41" s="7"/>
      <c r="AB41" s="7">
        <v>37.128194000000001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>
        <f t="shared" si="18"/>
        <v>99.770160000000004</v>
      </c>
      <c r="AQ41" s="7">
        <f t="shared" si="19"/>
        <v>0</v>
      </c>
    </row>
    <row r="42" spans="3:43" x14ac:dyDescent="0.25">
      <c r="C42" s="4" t="s">
        <v>44</v>
      </c>
      <c r="D42" s="37">
        <v>188.43107900000001</v>
      </c>
      <c r="E42" s="37">
        <v>114.333431</v>
      </c>
      <c r="F42" s="7"/>
      <c r="G42" s="7"/>
      <c r="H42" s="7">
        <v>14.048384</v>
      </c>
      <c r="I42" s="7"/>
      <c r="J42" s="7"/>
      <c r="K42" s="7">
        <v>7.5564929999999997</v>
      </c>
      <c r="L42" s="7"/>
      <c r="M42" s="7"/>
      <c r="N42" s="7"/>
      <c r="O42" s="7">
        <v>54.472842</v>
      </c>
      <c r="P42" s="7">
        <v>112.35336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114.333431</v>
      </c>
      <c r="AB42" s="7"/>
      <c r="AC42" s="7"/>
      <c r="AD42" s="7"/>
      <c r="AE42" s="7"/>
      <c r="AF42" s="7"/>
      <c r="AG42" s="7"/>
      <c r="AH42" s="7"/>
      <c r="AI42" s="7">
        <v>70.186723000000001</v>
      </c>
      <c r="AJ42" s="7"/>
      <c r="AK42" s="7"/>
      <c r="AL42" s="7"/>
      <c r="AM42" s="7"/>
      <c r="AN42" s="7"/>
      <c r="AO42" s="7"/>
      <c r="AP42" s="7">
        <f t="shared" si="18"/>
        <v>0</v>
      </c>
      <c r="AQ42" s="7">
        <f t="shared" si="19"/>
        <v>70.186723000000001</v>
      </c>
    </row>
    <row r="43" spans="3:43" x14ac:dyDescent="0.25">
      <c r="C43" s="4" t="s">
        <v>45</v>
      </c>
      <c r="D43" s="37">
        <v>735.15038651000009</v>
      </c>
      <c r="E43" s="37">
        <v>14.425753</v>
      </c>
      <c r="F43" s="7"/>
      <c r="G43" s="7">
        <v>4.9126349999999999</v>
      </c>
      <c r="H43" s="7">
        <v>47.716957999999998</v>
      </c>
      <c r="I43" s="7">
        <v>630.24097300000005</v>
      </c>
      <c r="J43" s="7"/>
      <c r="K43" s="7">
        <v>14.281999000000001</v>
      </c>
      <c r="L43" s="7"/>
      <c r="M43" s="7"/>
      <c r="N43" s="7">
        <v>13.763233510000001</v>
      </c>
      <c r="O43" s="7">
        <v>8.525665</v>
      </c>
      <c r="P43" s="7"/>
      <c r="Q43" s="7">
        <v>15.708923</v>
      </c>
      <c r="R43" s="7"/>
      <c r="S43" s="7"/>
      <c r="T43" s="7"/>
      <c r="U43" s="7"/>
      <c r="V43" s="7">
        <v>14.425753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1.7240999999999999E-2</v>
      </c>
      <c r="AH43" s="7"/>
      <c r="AI43" s="7">
        <v>0</v>
      </c>
      <c r="AJ43" s="7"/>
      <c r="AK43" s="7"/>
      <c r="AL43" s="7"/>
      <c r="AM43" s="7"/>
      <c r="AN43" s="7"/>
      <c r="AO43" s="7"/>
      <c r="AP43" s="7">
        <f t="shared" si="18"/>
        <v>14.425753</v>
      </c>
      <c r="AQ43" s="7">
        <f t="shared" si="19"/>
        <v>1.7240999999999999E-2</v>
      </c>
    </row>
    <row r="44" spans="3:43" x14ac:dyDescent="0.25">
      <c r="C44" s="4" t="s">
        <v>46</v>
      </c>
      <c r="D44" s="37">
        <v>1289.2433389999999</v>
      </c>
      <c r="E44" s="37">
        <v>1285.253193</v>
      </c>
      <c r="F44" s="7"/>
      <c r="G44" s="7">
        <v>117.51245700000133</v>
      </c>
      <c r="H44" s="7">
        <v>120.132498</v>
      </c>
      <c r="I44" s="7">
        <v>126.70925699999862</v>
      </c>
      <c r="J44" s="7"/>
      <c r="K44" s="7">
        <v>107.079228</v>
      </c>
      <c r="L44" s="7">
        <v>128.85507699999999</v>
      </c>
      <c r="M44" s="7">
        <v>136.88218599999999</v>
      </c>
      <c r="N44" s="7"/>
      <c r="O44" s="7">
        <v>408.233632</v>
      </c>
      <c r="P44" s="7">
        <v>83.239003999999994</v>
      </c>
      <c r="Q44" s="7">
        <v>60.6</v>
      </c>
      <c r="R44" s="7">
        <v>94.916453000000004</v>
      </c>
      <c r="S44" s="7">
        <v>102.259507</v>
      </c>
      <c r="T44" s="7">
        <v>225.895004</v>
      </c>
      <c r="U44" s="7"/>
      <c r="V44" s="7">
        <v>207.40804900000001</v>
      </c>
      <c r="W44" s="7"/>
      <c r="X44" s="7">
        <v>117.70141099999999</v>
      </c>
      <c r="Y44" s="7"/>
      <c r="Z44" s="7">
        <v>100.824568</v>
      </c>
      <c r="AA44" s="7"/>
      <c r="AB44" s="7">
        <v>95.648201</v>
      </c>
      <c r="AC44" s="7">
        <v>340.6</v>
      </c>
      <c r="AD44" s="7">
        <v>4004.5476130000002</v>
      </c>
      <c r="AE44" s="7">
        <v>4056.4653170000001</v>
      </c>
      <c r="AF44" s="7">
        <v>5098.8453179999997</v>
      </c>
      <c r="AG44" s="7">
        <v>2992.0484160000001</v>
      </c>
      <c r="AH44" s="7">
        <v>6098.4959630000003</v>
      </c>
      <c r="AI44" s="7">
        <v>6321.3070559999996</v>
      </c>
      <c r="AJ44" s="7">
        <v>4680.9189079999996</v>
      </c>
      <c r="AK44" s="7">
        <v>5911.2544500000004</v>
      </c>
      <c r="AL44" s="7"/>
      <c r="AM44" s="7"/>
      <c r="AN44" s="7"/>
      <c r="AO44" s="7"/>
      <c r="AP44" s="7">
        <f t="shared" si="18"/>
        <v>748.18042400000002</v>
      </c>
      <c r="AQ44" s="7">
        <f t="shared" si="19"/>
        <v>39163.883041000001</v>
      </c>
    </row>
    <row r="45" spans="3:43" x14ac:dyDescent="0.25">
      <c r="C45" s="4" t="s">
        <v>47</v>
      </c>
      <c r="D45" s="37">
        <v>0</v>
      </c>
      <c r="E45" s="37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>
        <v>0</v>
      </c>
      <c r="AJ45" s="7"/>
      <c r="AK45" s="7"/>
      <c r="AL45" s="7"/>
      <c r="AM45" s="7"/>
      <c r="AN45" s="7"/>
      <c r="AO45" s="7"/>
      <c r="AP45" s="7">
        <f t="shared" si="18"/>
        <v>0</v>
      </c>
      <c r="AQ45" s="7">
        <f t="shared" si="19"/>
        <v>0</v>
      </c>
    </row>
    <row r="46" spans="3:43" x14ac:dyDescent="0.25">
      <c r="C46" s="4" t="s">
        <v>48</v>
      </c>
      <c r="D46" s="37">
        <v>675.29055747999996</v>
      </c>
      <c r="E46" s="37">
        <v>204.38404699999998</v>
      </c>
      <c r="F46" s="7">
        <v>100.780372</v>
      </c>
      <c r="G46" s="7"/>
      <c r="H46" s="7"/>
      <c r="I46" s="7"/>
      <c r="J46" s="7"/>
      <c r="K46" s="7"/>
      <c r="L46" s="7">
        <v>154.37058099999999</v>
      </c>
      <c r="M46" s="7"/>
      <c r="N46" s="7">
        <v>1.9116034799999999</v>
      </c>
      <c r="O46" s="7"/>
      <c r="P46" s="7">
        <v>283.04206699999997</v>
      </c>
      <c r="Q46" s="7">
        <v>135.185934</v>
      </c>
      <c r="R46" s="7"/>
      <c r="S46" s="7"/>
      <c r="T46" s="7"/>
      <c r="U46" s="7"/>
      <c r="V46" s="7"/>
      <c r="W46" s="7"/>
      <c r="X46" s="7"/>
      <c r="Y46" s="7">
        <v>5.0196889999999996</v>
      </c>
      <c r="Z46" s="7"/>
      <c r="AA46" s="7">
        <v>84.766881999999995</v>
      </c>
      <c r="AB46" s="7"/>
      <c r="AC46" s="7">
        <v>114.597476</v>
      </c>
      <c r="AD46" s="7"/>
      <c r="AE46" s="7"/>
      <c r="AF46" s="7"/>
      <c r="AG46" s="7"/>
      <c r="AH46" s="7"/>
      <c r="AI46" s="7">
        <v>0</v>
      </c>
      <c r="AJ46" s="7"/>
      <c r="AK46" s="7"/>
      <c r="AL46" s="7"/>
      <c r="AM46" s="7"/>
      <c r="AN46" s="7"/>
      <c r="AO46" s="7"/>
      <c r="AP46" s="7">
        <f t="shared" si="18"/>
        <v>5.0196889999999996</v>
      </c>
      <c r="AQ46" s="7">
        <f t="shared" si="19"/>
        <v>0</v>
      </c>
    </row>
    <row r="47" spans="3:43" x14ac:dyDescent="0.25">
      <c r="C47" s="4" t="s">
        <v>49</v>
      </c>
      <c r="D47" s="37">
        <v>26815.496828999072</v>
      </c>
      <c r="E47" s="37">
        <v>19125.171079403903</v>
      </c>
      <c r="F47" s="7">
        <v>1555.2039414999999</v>
      </c>
      <c r="G47" s="7">
        <v>1892.4963835000001</v>
      </c>
      <c r="H47" s="7">
        <v>3258.0467054999999</v>
      </c>
      <c r="I47" s="7">
        <v>1646.361255</v>
      </c>
      <c r="J47" s="7">
        <v>2190.6479690000001</v>
      </c>
      <c r="K47" s="7">
        <v>4184.0873364999998</v>
      </c>
      <c r="L47" s="7">
        <v>2653.2309600699145</v>
      </c>
      <c r="M47" s="7">
        <v>2151.570005</v>
      </c>
      <c r="N47" s="7">
        <v>2902.2227914300856</v>
      </c>
      <c r="O47" s="7">
        <v>1284.2973589990675</v>
      </c>
      <c r="P47" s="7">
        <v>1246.7321225000001</v>
      </c>
      <c r="Q47" s="7">
        <v>1850.6</v>
      </c>
      <c r="R47" s="7">
        <v>1716.3992939039001</v>
      </c>
      <c r="S47" s="7">
        <v>2461.3510409999999</v>
      </c>
      <c r="T47" s="7">
        <v>1683.2074955000001</v>
      </c>
      <c r="U47" s="7">
        <v>1805.6998639999999</v>
      </c>
      <c r="V47" s="7">
        <v>1990.1736430000001</v>
      </c>
      <c r="W47" s="7">
        <v>1777.118489</v>
      </c>
      <c r="X47" s="7">
        <v>2200.971031</v>
      </c>
      <c r="Y47" s="7">
        <v>1693.6556860000001</v>
      </c>
      <c r="Z47" s="7">
        <v>1244.397802</v>
      </c>
      <c r="AA47" s="7">
        <v>643.82418299999995</v>
      </c>
      <c r="AB47" s="7">
        <v>790.07255099999998</v>
      </c>
      <c r="AC47" s="7">
        <f>[1]IV912!$I$38</f>
        <v>1118.3</v>
      </c>
      <c r="AD47" s="7">
        <v>2113.00198017</v>
      </c>
      <c r="AE47" s="7">
        <v>1754.84750878</v>
      </c>
      <c r="AF47" s="7">
        <v>2033.9705310000004</v>
      </c>
      <c r="AG47" s="7">
        <v>2117.9238460000001</v>
      </c>
      <c r="AH47" s="7">
        <v>2696.8120764999999</v>
      </c>
      <c r="AI47" s="7">
        <v>1849.000395</v>
      </c>
      <c r="AJ47" s="7">
        <v>2903.6676360000001</v>
      </c>
      <c r="AK47" s="7">
        <v>2183.2448319999999</v>
      </c>
      <c r="AL47" s="7"/>
      <c r="AM47" s="7"/>
      <c r="AN47" s="7"/>
      <c r="AO47" s="7"/>
      <c r="AP47" s="7">
        <f t="shared" si="18"/>
        <v>15328.5765434039</v>
      </c>
      <c r="AQ47" s="7">
        <f t="shared" si="19"/>
        <v>17652.46880545</v>
      </c>
    </row>
    <row r="48" spans="3:43" x14ac:dyDescent="0.25">
      <c r="C48" s="4" t="s">
        <v>50</v>
      </c>
      <c r="D48" s="37">
        <v>3202.5394054999997</v>
      </c>
      <c r="E48" s="37">
        <v>1844.1232629999997</v>
      </c>
      <c r="F48" s="7">
        <v>195.55574799999999</v>
      </c>
      <c r="G48" s="7">
        <v>988.22120399999994</v>
      </c>
      <c r="H48" s="7">
        <v>159.16529499999999</v>
      </c>
      <c r="I48" s="7">
        <v>976.17231500000003</v>
      </c>
      <c r="J48" s="7">
        <v>8.8567009999999993</v>
      </c>
      <c r="K48" s="7"/>
      <c r="L48" s="7">
        <v>227.60611</v>
      </c>
      <c r="M48" s="7">
        <v>254.04991999999999</v>
      </c>
      <c r="N48" s="7">
        <v>292.10670249999993</v>
      </c>
      <c r="O48" s="7">
        <v>64.383504000000002</v>
      </c>
      <c r="P48" s="7"/>
      <c r="Q48" s="7">
        <v>36.421906</v>
      </c>
      <c r="R48" s="7">
        <v>53.321814000000003</v>
      </c>
      <c r="S48" s="7">
        <v>16.531742000000001</v>
      </c>
      <c r="T48" s="7"/>
      <c r="U48" s="7">
        <v>685.06248000000005</v>
      </c>
      <c r="V48" s="7"/>
      <c r="W48" s="7">
        <v>8.3381640000000008</v>
      </c>
      <c r="X48" s="7">
        <v>13.105843999999999</v>
      </c>
      <c r="Y48" s="7">
        <v>247.59541999999999</v>
      </c>
      <c r="Z48" s="7">
        <v>14.065174000000001</v>
      </c>
      <c r="AA48" s="7">
        <v>799.77729099999999</v>
      </c>
      <c r="AB48" s="7">
        <v>6.2313340000000004</v>
      </c>
      <c r="AC48" s="7">
        <v>9.4E-2</v>
      </c>
      <c r="AD48" s="7"/>
      <c r="AE48" s="7">
        <v>24.996402</v>
      </c>
      <c r="AF48" s="7">
        <v>72.353914000000003</v>
      </c>
      <c r="AG48" s="7">
        <v>27.633232</v>
      </c>
      <c r="AH48" s="7">
        <v>76.480181000000002</v>
      </c>
      <c r="AI48" s="7">
        <v>205.21163899999999</v>
      </c>
      <c r="AJ48" s="7">
        <v>117.509747</v>
      </c>
      <c r="AK48" s="7">
        <v>35.155431999999998</v>
      </c>
      <c r="AL48" s="7"/>
      <c r="AM48" s="7"/>
      <c r="AN48" s="7"/>
      <c r="AO48" s="7"/>
      <c r="AP48" s="7">
        <f t="shared" si="18"/>
        <v>1023.9554640000001</v>
      </c>
      <c r="AQ48" s="7">
        <f t="shared" si="19"/>
        <v>559.34054700000002</v>
      </c>
    </row>
    <row r="49" spans="3:43" x14ac:dyDescent="0.25">
      <c r="C49" s="4" t="s">
        <v>51</v>
      </c>
      <c r="D49" s="37">
        <v>135.915356</v>
      </c>
      <c r="E49" s="37">
        <v>44.764342999999997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33.752414000000002</v>
      </c>
      <c r="Q49" s="7">
        <v>102.162942</v>
      </c>
      <c r="R49" s="7"/>
      <c r="S49" s="7"/>
      <c r="T49" s="7"/>
      <c r="U49" s="7"/>
      <c r="V49" s="7"/>
      <c r="W49" s="7"/>
      <c r="X49" s="7"/>
      <c r="Y49" s="7"/>
      <c r="Z49" s="7"/>
      <c r="AA49" s="7">
        <v>44.764342999999997</v>
      </c>
      <c r="AB49" s="7"/>
      <c r="AC49" s="7"/>
      <c r="AD49" s="7"/>
      <c r="AE49" s="7"/>
      <c r="AF49" s="7"/>
      <c r="AG49" s="7"/>
      <c r="AH49" s="7"/>
      <c r="AI49" s="7">
        <v>0</v>
      </c>
      <c r="AJ49" s="7"/>
      <c r="AK49" s="7"/>
      <c r="AL49" s="7"/>
      <c r="AM49" s="7"/>
      <c r="AN49" s="7"/>
      <c r="AO49" s="7"/>
      <c r="AP49" s="7">
        <f t="shared" si="18"/>
        <v>0</v>
      </c>
      <c r="AQ49" s="7">
        <f t="shared" si="19"/>
        <v>0</v>
      </c>
    </row>
    <row r="50" spans="3:43" x14ac:dyDescent="0.25">
      <c r="C50" s="4" t="s">
        <v>52</v>
      </c>
      <c r="D50" s="37">
        <v>249.674252</v>
      </c>
      <c r="E50" s="37">
        <v>131.90356312999998</v>
      </c>
      <c r="F50" s="7">
        <v>104.92975300000001</v>
      </c>
      <c r="G50" s="7">
        <v>7.9573720000000003</v>
      </c>
      <c r="H50" s="7">
        <v>97.209446</v>
      </c>
      <c r="I50" s="7">
        <v>31.623676</v>
      </c>
      <c r="J50" s="7"/>
      <c r="K50" s="7">
        <v>7.9540050000000004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1.8241181299999998</v>
      </c>
      <c r="W50" s="7"/>
      <c r="X50" s="7">
        <v>62.508769000000001</v>
      </c>
      <c r="Y50" s="7"/>
      <c r="Z50" s="7">
        <v>33.684336000000002</v>
      </c>
      <c r="AA50" s="7"/>
      <c r="AB50" s="7">
        <v>33.886339999999997</v>
      </c>
      <c r="AC50" s="7"/>
      <c r="AD50" s="7">
        <v>76.838025999999999</v>
      </c>
      <c r="AE50" s="7"/>
      <c r="AF50" s="7">
        <v>51.589137000000001</v>
      </c>
      <c r="AG50" s="7"/>
      <c r="AH50" s="7">
        <v>51.946575000000003</v>
      </c>
      <c r="AI50" s="7">
        <v>69.949984000000001</v>
      </c>
      <c r="AJ50" s="7">
        <v>27.773859999999999</v>
      </c>
      <c r="AK50" s="7">
        <v>17.782813000000001</v>
      </c>
      <c r="AL50" s="7"/>
      <c r="AM50" s="7"/>
      <c r="AN50" s="7"/>
      <c r="AO50" s="7"/>
      <c r="AP50" s="7">
        <f t="shared" si="18"/>
        <v>64.332887130000003</v>
      </c>
      <c r="AQ50" s="7">
        <f t="shared" si="19"/>
        <v>295.88039499999996</v>
      </c>
    </row>
    <row r="51" spans="3:43" x14ac:dyDescent="0.25">
      <c r="C51" s="4" t="s">
        <v>53</v>
      </c>
      <c r="D51" s="37">
        <v>15627.770118799814</v>
      </c>
      <c r="E51" s="37">
        <v>7674.2851888807791</v>
      </c>
      <c r="F51" s="7">
        <v>2305.7690812999999</v>
      </c>
      <c r="G51" s="7">
        <v>1994.6727867</v>
      </c>
      <c r="H51" s="7">
        <v>928.36670709999999</v>
      </c>
      <c r="I51" s="7">
        <v>329.27225100000004</v>
      </c>
      <c r="J51" s="7">
        <v>438.12959380000007</v>
      </c>
      <c r="K51" s="7">
        <v>836.81746729999998</v>
      </c>
      <c r="L51" s="7">
        <v>765.89524801398295</v>
      </c>
      <c r="M51" s="7">
        <v>752.39388200000008</v>
      </c>
      <c r="N51" s="7">
        <v>1397.2113182860171</v>
      </c>
      <c r="O51" s="7">
        <v>1185.1894167998134</v>
      </c>
      <c r="P51" s="7">
        <v>3626.5523665000001</v>
      </c>
      <c r="Q51" s="7">
        <v>1067.5</v>
      </c>
      <c r="R51" s="7">
        <v>443.16677278078004</v>
      </c>
      <c r="S51" s="7">
        <v>1058.2349812</v>
      </c>
      <c r="T51" s="7">
        <v>886.50904009999999</v>
      </c>
      <c r="U51" s="7">
        <v>361.13997280000001</v>
      </c>
      <c r="V51" s="7">
        <v>398.03472860000005</v>
      </c>
      <c r="W51" s="7">
        <v>626.72182780000003</v>
      </c>
      <c r="X51" s="7">
        <v>1804.8436812</v>
      </c>
      <c r="Y51" s="7">
        <v>544.23871120000013</v>
      </c>
      <c r="Z51" s="7">
        <v>431.47226239999998</v>
      </c>
      <c r="AA51" s="7">
        <v>420.18705360000001</v>
      </c>
      <c r="AB51" s="7">
        <v>386.09615719999999</v>
      </c>
      <c r="AC51" s="7">
        <f>[1]IV912!$I$42</f>
        <v>313.64</v>
      </c>
      <c r="AD51" s="7">
        <v>882.53108669999995</v>
      </c>
      <c r="AE51" s="7">
        <v>647.55227020000007</v>
      </c>
      <c r="AF51" s="7">
        <v>406.62212720000002</v>
      </c>
      <c r="AG51" s="7">
        <v>423.58476920000004</v>
      </c>
      <c r="AH51" s="7">
        <v>645.63904610000009</v>
      </c>
      <c r="AI51" s="7">
        <v>1108.0417854</v>
      </c>
      <c r="AJ51" s="7">
        <v>4320.1544272000001</v>
      </c>
      <c r="AK51" s="7">
        <v>1134.0151553999999</v>
      </c>
      <c r="AL51" s="7"/>
      <c r="AM51" s="7"/>
      <c r="AN51" s="7"/>
      <c r="AO51" s="7"/>
      <c r="AP51" s="7">
        <f t="shared" si="18"/>
        <v>6122.8897156807798</v>
      </c>
      <c r="AQ51" s="7">
        <f t="shared" si="19"/>
        <v>9568.1406674000009</v>
      </c>
    </row>
    <row r="52" spans="3:43" x14ac:dyDescent="0.25">
      <c r="C52" s="4"/>
      <c r="D52" s="4"/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 x14ac:dyDescent="0.25">
      <c r="C53" s="5" t="s">
        <v>54</v>
      </c>
      <c r="D53" s="8">
        <f t="shared" ref="D53:F53" si="20">+SUM(D55:D65)</f>
        <v>78464.340820879544</v>
      </c>
      <c r="E53" s="8">
        <f t="shared" si="20"/>
        <v>73902.614555701948</v>
      </c>
      <c r="F53" s="8">
        <f t="shared" si="20"/>
        <v>5491.9900947499991</v>
      </c>
      <c r="G53" s="8">
        <f t="shared" ref="G53:AQ53" si="21">+SUM(G55:G65)</f>
        <v>7021.1831727499984</v>
      </c>
      <c r="H53" s="8">
        <f t="shared" si="21"/>
        <v>6061.4316547499993</v>
      </c>
      <c r="I53" s="8">
        <f t="shared" si="21"/>
        <v>5931.3931105000001</v>
      </c>
      <c r="J53" s="8">
        <f t="shared" si="21"/>
        <v>5357.3994395000009</v>
      </c>
      <c r="K53" s="8">
        <f t="shared" si="21"/>
        <v>6997.0803652499999</v>
      </c>
      <c r="L53" s="8">
        <f t="shared" si="21"/>
        <v>5896.7850310349586</v>
      </c>
      <c r="M53" s="8">
        <f t="shared" si="21"/>
        <v>6763.4062515000005</v>
      </c>
      <c r="N53" s="8">
        <f t="shared" si="21"/>
        <v>7596.2942710950438</v>
      </c>
      <c r="O53" s="8">
        <f t="shared" si="21"/>
        <v>7807.1911354995336</v>
      </c>
      <c r="P53" s="8">
        <f t="shared" si="21"/>
        <v>5527.2519822499999</v>
      </c>
      <c r="Q53" s="8">
        <v>8012.9343120000012</v>
      </c>
      <c r="R53" s="8">
        <f t="shared" si="21"/>
        <v>6672.8369539519499</v>
      </c>
      <c r="S53" s="8">
        <f t="shared" si="21"/>
        <v>7025.9115364999998</v>
      </c>
      <c r="T53" s="8">
        <f t="shared" si="21"/>
        <v>7032.6078117500001</v>
      </c>
      <c r="U53" s="8">
        <f t="shared" si="21"/>
        <v>6240.4990319999997</v>
      </c>
      <c r="V53" s="8">
        <f t="shared" si="21"/>
        <v>7435.7660584999994</v>
      </c>
      <c r="W53" s="8">
        <f t="shared" si="21"/>
        <v>6204.0333224999995</v>
      </c>
      <c r="X53" s="8">
        <f t="shared" si="21"/>
        <v>7195.8812974999992</v>
      </c>
      <c r="Y53" s="8">
        <f t="shared" si="21"/>
        <v>5643.8961949999994</v>
      </c>
      <c r="Z53" s="8">
        <f t="shared" si="21"/>
        <v>5163.9275759999991</v>
      </c>
      <c r="AA53" s="8">
        <f t="shared" si="21"/>
        <v>4776.3205035000001</v>
      </c>
      <c r="AB53" s="8">
        <f t="shared" si="21"/>
        <v>4349.0556385</v>
      </c>
      <c r="AC53" s="8">
        <f t="shared" si="21"/>
        <v>6161.8786300000002</v>
      </c>
      <c r="AD53" s="8">
        <f t="shared" si="21"/>
        <v>6771.9455320799998</v>
      </c>
      <c r="AE53" s="8">
        <f t="shared" si="21"/>
        <v>6649.9192193899999</v>
      </c>
      <c r="AF53" s="8">
        <f t="shared" si="21"/>
        <v>5624.3473320000003</v>
      </c>
      <c r="AG53" s="8">
        <f t="shared" si="21"/>
        <v>6538.1661130000002</v>
      </c>
      <c r="AH53" s="8">
        <f t="shared" si="21"/>
        <v>6572.3998307500005</v>
      </c>
      <c r="AI53" s="8">
        <f t="shared" si="21"/>
        <v>5992.1115810000001</v>
      </c>
      <c r="AJ53" s="8">
        <f t="shared" si="21"/>
        <v>6572.0130980000004</v>
      </c>
      <c r="AK53" s="8">
        <f t="shared" si="21"/>
        <v>8123.699767000001</v>
      </c>
      <c r="AL53" s="8">
        <f t="shared" si="21"/>
        <v>0</v>
      </c>
      <c r="AM53" s="8">
        <f t="shared" si="21"/>
        <v>0</v>
      </c>
      <c r="AN53" s="8">
        <f t="shared" si="21"/>
        <v>0</v>
      </c>
      <c r="AO53" s="8">
        <f t="shared" si="21"/>
        <v>0</v>
      </c>
      <c r="AP53" s="8">
        <f t="shared" si="21"/>
        <v>53451.432207701953</v>
      </c>
      <c r="AQ53" s="8">
        <f t="shared" si="21"/>
        <v>52844.602473220002</v>
      </c>
    </row>
    <row r="54" spans="3:43" x14ac:dyDescent="0.25"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 x14ac:dyDescent="0.25">
      <c r="C55" s="4" t="s">
        <v>55</v>
      </c>
      <c r="D55" s="37">
        <v>46.589613499999999</v>
      </c>
      <c r="E55" s="37">
        <v>267.44739900000002</v>
      </c>
      <c r="F55" s="7"/>
      <c r="G55" s="7">
        <v>12.141553999999999</v>
      </c>
      <c r="H55" s="7"/>
      <c r="I55" s="7"/>
      <c r="J55" s="7"/>
      <c r="K55" s="7">
        <v>14.647969</v>
      </c>
      <c r="L55" s="7">
        <v>1.5847880000000001</v>
      </c>
      <c r="M55" s="7"/>
      <c r="N55" s="7">
        <v>13.0479105</v>
      </c>
      <c r="O55" s="7">
        <v>5.1673920000000004</v>
      </c>
      <c r="P55" s="7"/>
      <c r="Q55" s="7"/>
      <c r="R55" s="7">
        <v>13.157432</v>
      </c>
      <c r="S55" s="7">
        <v>6.5375069999999997</v>
      </c>
      <c r="T55" s="7">
        <v>72.832042000000001</v>
      </c>
      <c r="U55" s="7">
        <v>20.070653</v>
      </c>
      <c r="V55" s="7">
        <v>0.82987100000000003</v>
      </c>
      <c r="W55" s="7">
        <v>16.954177000000001</v>
      </c>
      <c r="X55" s="7">
        <v>4.3460760000000001</v>
      </c>
      <c r="Y55" s="7"/>
      <c r="Z55" s="7">
        <v>115.949496</v>
      </c>
      <c r="AA55" s="7">
        <v>10.447858</v>
      </c>
      <c r="AB55" s="7">
        <v>2.4586440000000001</v>
      </c>
      <c r="AC55" s="7">
        <v>3.8636430000000002</v>
      </c>
      <c r="AD55" s="7"/>
      <c r="AE55" s="7"/>
      <c r="AF55" s="7">
        <v>9.0423559999999998</v>
      </c>
      <c r="AG55" s="7"/>
      <c r="AH55" s="7"/>
      <c r="AI55" s="7">
        <v>0</v>
      </c>
      <c r="AJ55" s="7">
        <v>5.257269</v>
      </c>
      <c r="AK55" s="7">
        <v>17.634616000000001</v>
      </c>
      <c r="AL55" s="7"/>
      <c r="AM55" s="7"/>
      <c r="AN55" s="7"/>
      <c r="AO55" s="7"/>
      <c r="AP55" s="7">
        <f t="shared" ref="AP55" si="22">+R55+S55+T55+U55+V55+W55+X55+Y55</f>
        <v>134.72775800000002</v>
      </c>
      <c r="AQ55" s="7">
        <f t="shared" ref="AQ55" si="23">+AD55+AE55+AF55+AG55+AH55+AI55+AJ55+AK55</f>
        <v>31.934241</v>
      </c>
    </row>
    <row r="56" spans="3:43" x14ac:dyDescent="0.25">
      <c r="C56" s="4" t="s">
        <v>56</v>
      </c>
      <c r="D56" s="37">
        <v>0</v>
      </c>
      <c r="E56" s="37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>
        <v>0</v>
      </c>
      <c r="AJ56" s="7"/>
      <c r="AK56" s="7"/>
      <c r="AL56" s="7"/>
      <c r="AM56" s="7"/>
      <c r="AN56" s="7"/>
      <c r="AO56" s="7"/>
      <c r="AP56" s="7">
        <f t="shared" ref="AP56:AP65" si="24">+R56+S56+T56+U56+V56+W56+X56+Y56</f>
        <v>0</v>
      </c>
      <c r="AQ56" s="7">
        <f t="shared" ref="AQ56:AQ65" si="25">+AD56+AE56+AF56+AG56+AH56+AI56+AJ56+AK56</f>
        <v>0</v>
      </c>
    </row>
    <row r="57" spans="3:43" x14ac:dyDescent="0.25">
      <c r="C57" s="4" t="s">
        <v>57</v>
      </c>
      <c r="D57" s="37">
        <v>13407.748414499536</v>
      </c>
      <c r="E57" s="37">
        <v>9562.5605397019499</v>
      </c>
      <c r="F57" s="7">
        <v>777.60197074999996</v>
      </c>
      <c r="G57" s="7">
        <v>946.24819175000005</v>
      </c>
      <c r="H57" s="7">
        <v>1629.02335275</v>
      </c>
      <c r="I57" s="7">
        <v>823.18062750000001</v>
      </c>
      <c r="J57" s="7">
        <v>1095.3239845000001</v>
      </c>
      <c r="K57" s="7">
        <v>2092.0436682499999</v>
      </c>
      <c r="L57" s="7">
        <v>1326.6154800349573</v>
      </c>
      <c r="M57" s="7">
        <v>1075.7850025</v>
      </c>
      <c r="N57" s="7">
        <v>1451.1113957150428</v>
      </c>
      <c r="O57" s="7">
        <v>642.14867949953373</v>
      </c>
      <c r="P57" s="7">
        <v>623.36606125000003</v>
      </c>
      <c r="Q57" s="7">
        <v>925.3</v>
      </c>
      <c r="R57" s="7">
        <v>858.19964695195006</v>
      </c>
      <c r="S57" s="7">
        <v>1230.6755204999999</v>
      </c>
      <c r="T57" s="7">
        <v>841.60374775000003</v>
      </c>
      <c r="U57" s="7">
        <v>902.84993199999997</v>
      </c>
      <c r="V57" s="7">
        <v>995.08682150000004</v>
      </c>
      <c r="W57" s="7">
        <v>888.55924449999998</v>
      </c>
      <c r="X57" s="7">
        <v>1100.4855155</v>
      </c>
      <c r="Y57" s="7">
        <v>846.82784300000003</v>
      </c>
      <c r="Z57" s="7">
        <v>622.19890099999998</v>
      </c>
      <c r="AA57" s="7">
        <v>321.91209149999997</v>
      </c>
      <c r="AB57" s="7">
        <v>395.03627549999999</v>
      </c>
      <c r="AC57" s="7">
        <f>[1]IV912!$I$48</f>
        <v>559.125</v>
      </c>
      <c r="AD57" s="7">
        <v>1056.5009900800001</v>
      </c>
      <c r="AE57" s="7">
        <v>877.42375439</v>
      </c>
      <c r="AF57" s="7">
        <v>1016.5553180000002</v>
      </c>
      <c r="AG57" s="7">
        <v>1058.9619230000001</v>
      </c>
      <c r="AH57" s="7">
        <v>1348.40603775</v>
      </c>
      <c r="AI57" s="7">
        <v>924.50019799999995</v>
      </c>
      <c r="AJ57" s="7">
        <v>1561.2849920000001</v>
      </c>
      <c r="AK57" s="7">
        <v>1095.1342910000001</v>
      </c>
      <c r="AL57" s="7"/>
      <c r="AM57" s="7"/>
      <c r="AN57" s="7"/>
      <c r="AO57" s="7"/>
      <c r="AP57" s="7">
        <f t="shared" si="24"/>
        <v>7664.2882717019502</v>
      </c>
      <c r="AQ57" s="7">
        <f t="shared" si="25"/>
        <v>8938.767504219999</v>
      </c>
    </row>
    <row r="58" spans="3:43" x14ac:dyDescent="0.25">
      <c r="C58" s="4" t="s">
        <v>9</v>
      </c>
      <c r="D58" s="37">
        <v>3732.1472787729995</v>
      </c>
      <c r="E58" s="37">
        <v>4144.3214450000005</v>
      </c>
      <c r="F58" s="7">
        <v>22.906728999999999</v>
      </c>
      <c r="G58" s="7">
        <v>26.282775000000001</v>
      </c>
      <c r="H58" s="7">
        <v>374.30469399999998</v>
      </c>
      <c r="I58" s="7">
        <v>369.56460600000003</v>
      </c>
      <c r="J58" s="7">
        <v>411.918094</v>
      </c>
      <c r="K58" s="7">
        <v>394.381011</v>
      </c>
      <c r="L58" s="7">
        <v>339.99136900000002</v>
      </c>
      <c r="M58" s="7">
        <v>599.33453999999995</v>
      </c>
      <c r="N58" s="7">
        <v>530.16587577299993</v>
      </c>
      <c r="O58" s="7">
        <v>440.68357800000001</v>
      </c>
      <c r="P58" s="7">
        <v>78.914006999999998</v>
      </c>
      <c r="Q58" s="7">
        <v>143.69999999999999</v>
      </c>
      <c r="R58" s="7">
        <v>650.64172799999994</v>
      </c>
      <c r="S58" s="7">
        <v>123.266059</v>
      </c>
      <c r="T58" s="7">
        <v>63.027762000000003</v>
      </c>
      <c r="U58" s="7">
        <v>299.51530500000001</v>
      </c>
      <c r="V58" s="7">
        <v>46.433970000000002</v>
      </c>
      <c r="W58" s="7">
        <v>65.290485000000004</v>
      </c>
      <c r="X58" s="7">
        <v>743.11738400000002</v>
      </c>
      <c r="Y58" s="7">
        <v>103.023319</v>
      </c>
      <c r="Z58" s="7">
        <v>628.93688599999996</v>
      </c>
      <c r="AA58" s="7">
        <v>293.47603199999998</v>
      </c>
      <c r="AB58" s="7">
        <v>203.892515</v>
      </c>
      <c r="AC58" s="7">
        <f>[1]IV912!$I$49</f>
        <v>923.7</v>
      </c>
      <c r="AD58" s="7">
        <v>29.977447999999999</v>
      </c>
      <c r="AE58" s="7">
        <v>280.96537999999998</v>
      </c>
      <c r="AF58" s="7">
        <v>84.818500999999998</v>
      </c>
      <c r="AG58" s="7">
        <v>114.379812</v>
      </c>
      <c r="AH58" s="7">
        <v>259.74043999999998</v>
      </c>
      <c r="AI58" s="7">
        <v>247.539661</v>
      </c>
      <c r="AJ58" s="7">
        <v>430.73443600000002</v>
      </c>
      <c r="AK58" s="7">
        <v>1256.951609</v>
      </c>
      <c r="AL58" s="7"/>
      <c r="AM58" s="7"/>
      <c r="AN58" s="7"/>
      <c r="AO58" s="7"/>
      <c r="AP58" s="7">
        <f t="shared" si="24"/>
        <v>2094.3160120000002</v>
      </c>
      <c r="AQ58" s="7">
        <f t="shared" si="25"/>
        <v>2705.1072869999998</v>
      </c>
    </row>
    <row r="59" spans="3:43" x14ac:dyDescent="0.25">
      <c r="C59" s="4" t="s">
        <v>58</v>
      </c>
      <c r="D59" s="37">
        <v>6519.497329582</v>
      </c>
      <c r="E59" s="37">
        <v>6364.9088030000003</v>
      </c>
      <c r="F59" s="7">
        <v>168.72869299999999</v>
      </c>
      <c r="G59" s="7">
        <v>1005.047449</v>
      </c>
      <c r="H59" s="7">
        <v>205.11784599999999</v>
      </c>
      <c r="I59" s="7">
        <v>740.26421500000004</v>
      </c>
      <c r="J59" s="7">
        <v>193.560552</v>
      </c>
      <c r="K59" s="7">
        <v>393.424102</v>
      </c>
      <c r="L59" s="7">
        <v>345.35761400000001</v>
      </c>
      <c r="M59" s="7">
        <v>281.614957</v>
      </c>
      <c r="N59" s="7">
        <v>384.15361158199994</v>
      </c>
      <c r="O59" s="7">
        <v>1017.6446079999999</v>
      </c>
      <c r="P59" s="7">
        <v>698.53772300000003</v>
      </c>
      <c r="Q59" s="7">
        <v>1086.045959</v>
      </c>
      <c r="R59" s="7">
        <v>158.124415</v>
      </c>
      <c r="S59" s="7">
        <v>402.805789</v>
      </c>
      <c r="T59" s="7">
        <v>684.97626600000001</v>
      </c>
      <c r="U59" s="7">
        <v>345.05605100000002</v>
      </c>
      <c r="V59" s="7">
        <v>964.54036699999995</v>
      </c>
      <c r="W59" s="7">
        <v>661.16134099999999</v>
      </c>
      <c r="X59" s="7">
        <v>226.34236999999999</v>
      </c>
      <c r="Y59" s="7">
        <v>627.34184000000005</v>
      </c>
      <c r="Z59" s="7">
        <v>451.68806699999999</v>
      </c>
      <c r="AA59" s="7">
        <v>670.72083699999996</v>
      </c>
      <c r="AB59" s="7">
        <v>595.76478399999996</v>
      </c>
      <c r="AC59" s="7">
        <v>576.38667599999997</v>
      </c>
      <c r="AD59" s="7">
        <v>172.30940100000001</v>
      </c>
      <c r="AE59" s="7">
        <v>52.403180999999996</v>
      </c>
      <c r="AF59" s="7">
        <v>59.943426000000002</v>
      </c>
      <c r="AG59" s="7">
        <v>37.527700000000003</v>
      </c>
      <c r="AH59" s="7">
        <v>607.43853100000001</v>
      </c>
      <c r="AI59" s="7">
        <v>199.57423800000001</v>
      </c>
      <c r="AJ59" s="7">
        <v>202.92315199999999</v>
      </c>
      <c r="AK59" s="7">
        <v>228.30981700000001</v>
      </c>
      <c r="AL59" s="7"/>
      <c r="AM59" s="7"/>
      <c r="AN59" s="7"/>
      <c r="AO59" s="7"/>
      <c r="AP59" s="7">
        <f t="shared" si="24"/>
        <v>4070.3484389999999</v>
      </c>
      <c r="AQ59" s="7">
        <f t="shared" si="25"/>
        <v>1560.4294460000001</v>
      </c>
    </row>
    <row r="60" spans="3:43" x14ac:dyDescent="0.25">
      <c r="C60" s="4" t="s">
        <v>59</v>
      </c>
      <c r="D60" s="37">
        <v>36665.349753760005</v>
      </c>
      <c r="E60" s="37">
        <v>34624.751039000002</v>
      </c>
      <c r="F60" s="7">
        <v>3084.5121819999999</v>
      </c>
      <c r="G60" s="7">
        <v>3522.0563889999999</v>
      </c>
      <c r="H60" s="7">
        <v>2813.357364</v>
      </c>
      <c r="I60" s="7">
        <v>2486.7199989999999</v>
      </c>
      <c r="J60" s="7">
        <v>2491.3635340000001</v>
      </c>
      <c r="K60" s="7">
        <v>2710.3993220000002</v>
      </c>
      <c r="L60" s="7">
        <v>2688.2114270000002</v>
      </c>
      <c r="M60" s="7">
        <v>2914.9952280000002</v>
      </c>
      <c r="N60" s="7">
        <v>2892.1655817599999</v>
      </c>
      <c r="O60" s="7">
        <v>3821.1066470000001</v>
      </c>
      <c r="P60" s="7">
        <v>3013.019413</v>
      </c>
      <c r="Q60" s="7">
        <v>4227.4426670000003</v>
      </c>
      <c r="R60" s="7">
        <v>3260.4327119999998</v>
      </c>
      <c r="S60" s="7">
        <v>3829.5999109999998</v>
      </c>
      <c r="T60" s="7">
        <v>3741.6524850000001</v>
      </c>
      <c r="U60" s="7">
        <v>3451.2036389999998</v>
      </c>
      <c r="V60" s="7">
        <v>2843.0036150000001</v>
      </c>
      <c r="W60" s="7">
        <v>3143.7190169999999</v>
      </c>
      <c r="X60" s="7">
        <v>3365.2318089999999</v>
      </c>
      <c r="Y60" s="7">
        <v>2150.882012</v>
      </c>
      <c r="Z60" s="7">
        <v>1913.085008</v>
      </c>
      <c r="AA60" s="7">
        <v>2122.7328790000001</v>
      </c>
      <c r="AB60" s="7">
        <v>2110.3814640000001</v>
      </c>
      <c r="AC60" s="7">
        <v>2692.8264880000002</v>
      </c>
      <c r="AD60" s="7">
        <v>4087.110099</v>
      </c>
      <c r="AE60" s="7">
        <v>4683.7339419999998</v>
      </c>
      <c r="AF60" s="7">
        <v>3532.035785</v>
      </c>
      <c r="AG60" s="7">
        <v>4521.2671060000002</v>
      </c>
      <c r="AH60" s="7">
        <v>3505.2902920000001</v>
      </c>
      <c r="AI60" s="7">
        <v>3717.8068280000002</v>
      </c>
      <c r="AJ60" s="7">
        <v>3068.0831450000001</v>
      </c>
      <c r="AK60" s="7">
        <v>4549.8283670000001</v>
      </c>
      <c r="AL60" s="7"/>
      <c r="AM60" s="7"/>
      <c r="AN60" s="7"/>
      <c r="AO60" s="7"/>
      <c r="AP60" s="7">
        <f t="shared" si="24"/>
        <v>25785.725200000001</v>
      </c>
      <c r="AQ60" s="7">
        <f t="shared" si="25"/>
        <v>31665.155564000001</v>
      </c>
    </row>
    <row r="61" spans="3:43" x14ac:dyDescent="0.25">
      <c r="C61" s="4" t="s">
        <v>10</v>
      </c>
      <c r="D61" s="37">
        <v>8965.071396536001</v>
      </c>
      <c r="E61" s="37">
        <v>8253.3377479999999</v>
      </c>
      <c r="F61" s="7">
        <v>577.27098999999998</v>
      </c>
      <c r="G61" s="7">
        <v>963.57439499999998</v>
      </c>
      <c r="H61" s="7">
        <v>634.51748099999998</v>
      </c>
      <c r="I61" s="7">
        <v>744.71577600000001</v>
      </c>
      <c r="J61" s="7">
        <v>590.82439699999998</v>
      </c>
      <c r="K61" s="7">
        <v>998.25376200000005</v>
      </c>
      <c r="L61" s="7">
        <v>615.90460499999995</v>
      </c>
      <c r="M61" s="7">
        <v>932.967716</v>
      </c>
      <c r="N61" s="7">
        <v>965.76808553600006</v>
      </c>
      <c r="O61" s="7">
        <v>791.57022300000006</v>
      </c>
      <c r="P61" s="7">
        <v>362.72105699999997</v>
      </c>
      <c r="Q61" s="7">
        <v>786.98290899999995</v>
      </c>
      <c r="R61" s="7">
        <v>1058.399124</v>
      </c>
      <c r="S61" s="7">
        <v>868.29551300000003</v>
      </c>
      <c r="T61" s="7">
        <v>971.27685699999995</v>
      </c>
      <c r="U61" s="7">
        <v>545.15347099999997</v>
      </c>
      <c r="V61" s="7">
        <v>1017.227045</v>
      </c>
      <c r="W61" s="7">
        <v>644.05323399999997</v>
      </c>
      <c r="X61" s="7">
        <v>855.05046600000003</v>
      </c>
      <c r="Y61" s="7">
        <v>675.75694199999998</v>
      </c>
      <c r="Z61" s="7">
        <v>534.10551499999997</v>
      </c>
      <c r="AA61" s="7">
        <v>435.75159100000002</v>
      </c>
      <c r="AB61" s="7">
        <v>302.38927899999999</v>
      </c>
      <c r="AC61" s="7">
        <v>345.87871100000001</v>
      </c>
      <c r="AD61" s="7">
        <v>783.64833199999998</v>
      </c>
      <c r="AE61" s="7">
        <v>122.36586800000001</v>
      </c>
      <c r="AF61" s="7">
        <v>207.24517299999999</v>
      </c>
      <c r="AG61" s="7">
        <v>435.16077799999999</v>
      </c>
      <c r="AH61" s="7">
        <v>171.932895</v>
      </c>
      <c r="AI61" s="7">
        <v>238.94429400000001</v>
      </c>
      <c r="AJ61" s="7">
        <v>316.81656700000002</v>
      </c>
      <c r="AK61" s="7">
        <v>488.07979499999999</v>
      </c>
      <c r="AL61" s="7"/>
      <c r="AM61" s="7"/>
      <c r="AN61" s="7"/>
      <c r="AO61" s="7"/>
      <c r="AP61" s="7">
        <f t="shared" si="24"/>
        <v>6635.2126519999993</v>
      </c>
      <c r="AQ61" s="7">
        <f t="shared" si="25"/>
        <v>2764.1937019999996</v>
      </c>
    </row>
    <row r="62" spans="3:43" x14ac:dyDescent="0.25">
      <c r="C62" s="4" t="s">
        <v>60</v>
      </c>
      <c r="D62" s="37">
        <v>3211.4608067090003</v>
      </c>
      <c r="E62" s="37">
        <v>2058.0597889999999</v>
      </c>
      <c r="F62" s="7">
        <v>255.74914200000001</v>
      </c>
      <c r="G62" s="7">
        <v>132.862864</v>
      </c>
      <c r="H62" s="7">
        <v>224.73322899999999</v>
      </c>
      <c r="I62" s="7">
        <v>152.45288400000001</v>
      </c>
      <c r="J62" s="7">
        <v>223.59928500000001</v>
      </c>
      <c r="K62" s="7">
        <v>70.105450000000005</v>
      </c>
      <c r="L62" s="7">
        <v>113.993532</v>
      </c>
      <c r="M62" s="7">
        <v>260.68532199999999</v>
      </c>
      <c r="N62" s="7">
        <v>945.27508470899988</v>
      </c>
      <c r="O62" s="7">
        <v>518.14748999999995</v>
      </c>
      <c r="P62" s="7">
        <v>228.83425700000001</v>
      </c>
      <c r="Q62" s="7">
        <v>85.022266999999999</v>
      </c>
      <c r="R62" s="7">
        <v>120.759213</v>
      </c>
      <c r="S62" s="7">
        <v>52.246271</v>
      </c>
      <c r="T62" s="7">
        <v>355.64612099999999</v>
      </c>
      <c r="U62" s="7">
        <v>61.985453</v>
      </c>
      <c r="V62" s="7">
        <v>102.17368</v>
      </c>
      <c r="W62" s="7">
        <v>230.61161300000001</v>
      </c>
      <c r="X62" s="7">
        <v>299.34185200000002</v>
      </c>
      <c r="Y62" s="7">
        <v>241.880461</v>
      </c>
      <c r="Z62" s="7">
        <v>198.51601199999999</v>
      </c>
      <c r="AA62" s="7">
        <v>103.794236</v>
      </c>
      <c r="AB62" s="7">
        <v>183.868684</v>
      </c>
      <c r="AC62" s="7">
        <v>107.236193</v>
      </c>
      <c r="AD62" s="7">
        <v>29.372399000000001</v>
      </c>
      <c r="AE62" s="7">
        <v>88.234351000000004</v>
      </c>
      <c r="AF62" s="7">
        <v>37.269489999999998</v>
      </c>
      <c r="AG62" s="7">
        <v>23.352378999999999</v>
      </c>
      <c r="AH62" s="7">
        <v>84.111339999999998</v>
      </c>
      <c r="AI62" s="7">
        <v>49.817704999999997</v>
      </c>
      <c r="AJ62" s="7">
        <v>293.41059000000001</v>
      </c>
      <c r="AK62" s="7">
        <v>183.69416100000001</v>
      </c>
      <c r="AL62" s="7"/>
      <c r="AM62" s="7"/>
      <c r="AN62" s="7"/>
      <c r="AO62" s="7"/>
      <c r="AP62" s="7">
        <f t="shared" si="24"/>
        <v>1464.6446640000001</v>
      </c>
      <c r="AQ62" s="7">
        <f t="shared" si="25"/>
        <v>789.26241500000003</v>
      </c>
    </row>
    <row r="63" spans="3:43" x14ac:dyDescent="0.25">
      <c r="C63" s="4" t="s">
        <v>61</v>
      </c>
      <c r="D63" s="37">
        <v>456.17526599999997</v>
      </c>
      <c r="E63" s="37">
        <v>1317.3890019999997</v>
      </c>
      <c r="F63" s="7">
        <v>83.779032999999998</v>
      </c>
      <c r="G63" s="7"/>
      <c r="H63" s="7">
        <v>66.646187999999995</v>
      </c>
      <c r="I63" s="7"/>
      <c r="J63" s="7">
        <v>25.395226000000001</v>
      </c>
      <c r="K63" s="7">
        <v>22.470876000000001</v>
      </c>
      <c r="L63" s="7">
        <v>47.019685000000003</v>
      </c>
      <c r="M63" s="7">
        <v>73.853222000000002</v>
      </c>
      <c r="N63" s="7">
        <v>1.0900000000000001</v>
      </c>
      <c r="O63" s="7">
        <v>67.823430000000002</v>
      </c>
      <c r="P63" s="7">
        <v>68.097605999999999</v>
      </c>
      <c r="Q63" s="7"/>
      <c r="R63" s="7">
        <v>74.280106000000004</v>
      </c>
      <c r="S63" s="7">
        <v>118.25635</v>
      </c>
      <c r="T63" s="7">
        <v>140.04995700000001</v>
      </c>
      <c r="U63" s="7">
        <v>70.219043999999997</v>
      </c>
      <c r="V63" s="7">
        <v>96.047156000000001</v>
      </c>
      <c r="W63" s="7">
        <v>141.389478</v>
      </c>
      <c r="X63" s="7">
        <v>141.94263100000001</v>
      </c>
      <c r="Y63" s="7">
        <v>176.59706399999999</v>
      </c>
      <c r="Z63" s="7">
        <v>214.741499</v>
      </c>
      <c r="AA63" s="7">
        <v>71.817834000000005</v>
      </c>
      <c r="AB63" s="7">
        <v>72.047882999999999</v>
      </c>
      <c r="AC63" s="7"/>
      <c r="AD63" s="7">
        <v>311.64030500000001</v>
      </c>
      <c r="AE63" s="7">
        <v>145.48378199999999</v>
      </c>
      <c r="AF63" s="7">
        <v>204.540435</v>
      </c>
      <c r="AG63" s="7"/>
      <c r="AH63" s="7">
        <v>294.20005800000001</v>
      </c>
      <c r="AI63" s="7">
        <v>177.68353099999999</v>
      </c>
      <c r="AJ63" s="7">
        <v>148.431174</v>
      </c>
      <c r="AK63" s="7"/>
      <c r="AL63" s="7"/>
      <c r="AM63" s="7"/>
      <c r="AN63" s="7"/>
      <c r="AO63" s="7"/>
      <c r="AP63" s="7">
        <f t="shared" si="24"/>
        <v>958.78178600000001</v>
      </c>
      <c r="AQ63" s="7">
        <f t="shared" si="25"/>
        <v>1281.9792850000001</v>
      </c>
    </row>
    <row r="64" spans="3:43" x14ac:dyDescent="0.25">
      <c r="C64" s="4" t="s">
        <v>62</v>
      </c>
      <c r="D64" s="37">
        <v>0.36</v>
      </c>
      <c r="E64" s="37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0.36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1.7115999999999999E-2</v>
      </c>
      <c r="AF64" s="7"/>
      <c r="AG64" s="7"/>
      <c r="AH64" s="7"/>
      <c r="AI64" s="7">
        <v>0</v>
      </c>
      <c r="AJ64" s="7"/>
      <c r="AK64" s="7"/>
      <c r="AL64" s="7"/>
      <c r="AM64" s="7"/>
      <c r="AN64" s="7"/>
      <c r="AO64" s="7"/>
      <c r="AP64" s="7">
        <f t="shared" si="24"/>
        <v>0</v>
      </c>
      <c r="AQ64" s="7">
        <f t="shared" si="25"/>
        <v>1.7115999999999999E-2</v>
      </c>
    </row>
    <row r="65" spans="3:43" x14ac:dyDescent="0.25">
      <c r="C65" s="4" t="s">
        <v>63</v>
      </c>
      <c r="D65" s="37">
        <v>5459.9409615199993</v>
      </c>
      <c r="E65" s="37">
        <v>7309.838791000001</v>
      </c>
      <c r="F65" s="7">
        <v>521.44135499999993</v>
      </c>
      <c r="G65" s="7">
        <v>412.96955500000001</v>
      </c>
      <c r="H65" s="7">
        <v>113.7315</v>
      </c>
      <c r="I65" s="7">
        <v>614.49500299999988</v>
      </c>
      <c r="J65" s="7">
        <v>325.41436700000003</v>
      </c>
      <c r="K65" s="7">
        <v>301.35420499999998</v>
      </c>
      <c r="L65" s="7">
        <v>418.10653100000002</v>
      </c>
      <c r="M65" s="7">
        <v>624.17026399999997</v>
      </c>
      <c r="N65" s="7">
        <v>413.51672552000002</v>
      </c>
      <c r="O65" s="7">
        <v>502.89908800000001</v>
      </c>
      <c r="P65" s="7">
        <v>453.40185799999995</v>
      </c>
      <c r="Q65" s="7">
        <v>758.44051000000002</v>
      </c>
      <c r="R65" s="7">
        <v>478.84257700000001</v>
      </c>
      <c r="S65" s="7">
        <v>394.22861599999999</v>
      </c>
      <c r="T65" s="7">
        <v>161.542574</v>
      </c>
      <c r="U65" s="7">
        <v>544.44548399999996</v>
      </c>
      <c r="V65" s="7">
        <v>1370.4235330000001</v>
      </c>
      <c r="W65" s="7">
        <v>412.29473299999995</v>
      </c>
      <c r="X65" s="7">
        <v>460.02319400000005</v>
      </c>
      <c r="Y65" s="7">
        <v>821.58671400000003</v>
      </c>
      <c r="Z65" s="7">
        <v>484.70619200000004</v>
      </c>
      <c r="AA65" s="7">
        <v>745.667145</v>
      </c>
      <c r="AB65" s="7">
        <v>483.21611000000001</v>
      </c>
      <c r="AC65" s="7">
        <v>952.86191899999994</v>
      </c>
      <c r="AD65" s="7">
        <v>301.38655799999998</v>
      </c>
      <c r="AE65" s="7">
        <v>399.29184500000002</v>
      </c>
      <c r="AF65" s="7">
        <v>472.89684800000003</v>
      </c>
      <c r="AG65" s="7">
        <v>347.51641499999999</v>
      </c>
      <c r="AH65" s="7">
        <v>301.280237</v>
      </c>
      <c r="AI65" s="7">
        <v>436.24512600000003</v>
      </c>
      <c r="AJ65" s="7">
        <v>545.07177300000001</v>
      </c>
      <c r="AK65" s="7">
        <v>304.06711100000001</v>
      </c>
      <c r="AL65" s="7"/>
      <c r="AM65" s="7"/>
      <c r="AN65" s="7"/>
      <c r="AO65" s="7"/>
      <c r="AP65" s="7">
        <f t="shared" si="24"/>
        <v>4643.3874250000008</v>
      </c>
      <c r="AQ65" s="7">
        <f t="shared" si="25"/>
        <v>3107.755913</v>
      </c>
    </row>
    <row r="66" spans="3:43" x14ac:dyDescent="0.25">
      <c r="C66" s="4"/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 x14ac:dyDescent="0.25">
      <c r="C67" s="5" t="s">
        <v>64</v>
      </c>
      <c r="D67" s="8">
        <f t="shared" ref="D67:F67" si="26">+D71+D70+D69</f>
        <v>2561.2574840900006</v>
      </c>
      <c r="E67" s="8">
        <f t="shared" si="26"/>
        <v>4345.4490910000004</v>
      </c>
      <c r="F67" s="8">
        <f t="shared" si="26"/>
        <v>25.135869999999997</v>
      </c>
      <c r="G67" s="8">
        <f t="shared" ref="G67:AQ67" si="27">+G71+G70+G69</f>
        <v>1.3219920000000001</v>
      </c>
      <c r="H67" s="8">
        <f t="shared" si="27"/>
        <v>10.825666999999999</v>
      </c>
      <c r="I67" s="8">
        <f t="shared" si="27"/>
        <v>25.224298000000001</v>
      </c>
      <c r="J67" s="8">
        <f t="shared" si="27"/>
        <v>81.436944999999994</v>
      </c>
      <c r="K67" s="8">
        <f t="shared" si="27"/>
        <v>15.017912000000001</v>
      </c>
      <c r="L67" s="8">
        <f t="shared" si="27"/>
        <v>378.75677299999995</v>
      </c>
      <c r="M67" s="8">
        <f t="shared" si="27"/>
        <v>495.14167400000002</v>
      </c>
      <c r="N67" s="8">
        <f t="shared" si="27"/>
        <v>1165.8585380900001</v>
      </c>
      <c r="O67" s="8">
        <f t="shared" si="27"/>
        <v>27.471893999999999</v>
      </c>
      <c r="P67" s="8">
        <f t="shared" si="27"/>
        <v>173.66459499999999</v>
      </c>
      <c r="Q67" s="8">
        <v>161.40132600000001</v>
      </c>
      <c r="R67" s="8">
        <f t="shared" si="27"/>
        <v>2.4525350000000001</v>
      </c>
      <c r="S67" s="8">
        <f t="shared" si="27"/>
        <v>228.97403499999999</v>
      </c>
      <c r="T67" s="8">
        <f t="shared" si="27"/>
        <v>9.9910180000000004</v>
      </c>
      <c r="U67" s="8">
        <f t="shared" si="27"/>
        <v>43.062995000000001</v>
      </c>
      <c r="V67" s="8">
        <f t="shared" si="27"/>
        <v>11.912081000000001</v>
      </c>
      <c r="W67" s="8">
        <f t="shared" si="27"/>
        <v>24.126771000000002</v>
      </c>
      <c r="X67" s="8">
        <f t="shared" si="27"/>
        <v>1.283631</v>
      </c>
      <c r="Y67" s="8">
        <f t="shared" si="27"/>
        <v>325.28481199999999</v>
      </c>
      <c r="Z67" s="8">
        <f t="shared" si="27"/>
        <v>713.99133400000005</v>
      </c>
      <c r="AA67" s="8">
        <f t="shared" si="27"/>
        <v>507.998784</v>
      </c>
      <c r="AB67" s="8">
        <f t="shared" si="27"/>
        <v>317.56856699999997</v>
      </c>
      <c r="AC67" s="8">
        <f t="shared" si="27"/>
        <v>2158.8025280000002</v>
      </c>
      <c r="AD67" s="8">
        <f t="shared" si="27"/>
        <v>0.55115099999999995</v>
      </c>
      <c r="AE67" s="8">
        <f t="shared" si="27"/>
        <v>1088.4384279999999</v>
      </c>
      <c r="AF67" s="8">
        <f t="shared" si="27"/>
        <v>228.5573</v>
      </c>
      <c r="AG67" s="8">
        <f t="shared" si="27"/>
        <v>0.86353800000000003</v>
      </c>
      <c r="AH67" s="8">
        <f t="shared" si="27"/>
        <v>4.7615189999999998</v>
      </c>
      <c r="AI67" s="8">
        <f t="shared" si="27"/>
        <v>0.87021099999999996</v>
      </c>
      <c r="AJ67" s="8">
        <f t="shared" si="27"/>
        <v>221.760096</v>
      </c>
      <c r="AK67" s="8">
        <f t="shared" si="27"/>
        <v>124.96837499999999</v>
      </c>
      <c r="AL67" s="8">
        <f t="shared" si="27"/>
        <v>0</v>
      </c>
      <c r="AM67" s="8">
        <f t="shared" si="27"/>
        <v>0</v>
      </c>
      <c r="AN67" s="8">
        <f t="shared" si="27"/>
        <v>0</v>
      </c>
      <c r="AO67" s="8">
        <f t="shared" si="27"/>
        <v>0</v>
      </c>
      <c r="AP67" s="8">
        <f t="shared" si="27"/>
        <v>647.08787800000005</v>
      </c>
      <c r="AQ67" s="8">
        <f t="shared" si="27"/>
        <v>1670.7706179999998</v>
      </c>
    </row>
    <row r="68" spans="3:43" x14ac:dyDescent="0.25">
      <c r="C68" s="4"/>
      <c r="D68" s="4"/>
      <c r="E68" s="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 x14ac:dyDescent="0.25">
      <c r="C69" s="4" t="s">
        <v>65</v>
      </c>
      <c r="D69" s="37">
        <v>2162.0638120900007</v>
      </c>
      <c r="E69" s="37">
        <v>3945.8836730000003</v>
      </c>
      <c r="F69" s="7">
        <v>23.466197999999999</v>
      </c>
      <c r="G69" s="7">
        <v>0.53827700000000001</v>
      </c>
      <c r="H69" s="7">
        <v>10.825666999999999</v>
      </c>
      <c r="I69" s="7">
        <v>25.224298000000001</v>
      </c>
      <c r="J69" s="7">
        <v>81.436944999999994</v>
      </c>
      <c r="K69" s="7">
        <v>14.860407</v>
      </c>
      <c r="L69" s="7">
        <v>155.83858799999999</v>
      </c>
      <c r="M69" s="7">
        <v>495.14167400000002</v>
      </c>
      <c r="N69" s="7">
        <v>1165.8585380900001</v>
      </c>
      <c r="O69" s="7">
        <v>27.471893999999999</v>
      </c>
      <c r="P69" s="7"/>
      <c r="Q69" s="7">
        <v>161.40132600000001</v>
      </c>
      <c r="R69" s="7">
        <v>2.4525350000000001</v>
      </c>
      <c r="S69" s="7">
        <v>228.97403499999999</v>
      </c>
      <c r="T69" s="7">
        <v>9.8708950000000009</v>
      </c>
      <c r="U69" s="7">
        <v>25.583587999999999</v>
      </c>
      <c r="V69" s="7">
        <v>11.912081000000001</v>
      </c>
      <c r="W69" s="7">
        <v>24.126771000000002</v>
      </c>
      <c r="X69" s="7">
        <v>0.83363100000000001</v>
      </c>
      <c r="Y69" s="7">
        <v>183.88596200000001</v>
      </c>
      <c r="Z69" s="7">
        <v>599.61403900000005</v>
      </c>
      <c r="AA69" s="7">
        <v>504.68728900000002</v>
      </c>
      <c r="AB69" s="7">
        <v>305.88390099999998</v>
      </c>
      <c r="AC69" s="7">
        <v>2048.0589460000001</v>
      </c>
      <c r="AD69" s="7"/>
      <c r="AE69" s="7">
        <v>1083.3929499999999</v>
      </c>
      <c r="AF69" s="7">
        <v>228.5573</v>
      </c>
      <c r="AG69" s="7">
        <v>0.86353800000000003</v>
      </c>
      <c r="AH69" s="7">
        <v>4.7615189999999998</v>
      </c>
      <c r="AI69" s="7">
        <v>0.87021099999999996</v>
      </c>
      <c r="AJ69" s="7">
        <v>221.760096</v>
      </c>
      <c r="AK69" s="7"/>
      <c r="AL69" s="7"/>
      <c r="AM69" s="7"/>
      <c r="AN69" s="7"/>
      <c r="AO69" s="7"/>
      <c r="AP69" s="7">
        <f t="shared" ref="AP69" si="28">+R69+S69+T69+U69+V69+W69+X69+Y69</f>
        <v>487.63949800000006</v>
      </c>
      <c r="AQ69" s="7">
        <f t="shared" ref="AQ69" si="29">+AD69+AE69+AF69+AG69+AH69+AI69+AJ69+AK69</f>
        <v>1540.2056139999997</v>
      </c>
    </row>
    <row r="70" spans="3:43" x14ac:dyDescent="0.25">
      <c r="C70" s="4" t="s">
        <v>66</v>
      </c>
      <c r="D70" s="37">
        <v>396.58277999999996</v>
      </c>
      <c r="E70" s="37">
        <v>367.2671489999999</v>
      </c>
      <c r="F70" s="7"/>
      <c r="G70" s="7"/>
      <c r="H70" s="7"/>
      <c r="I70" s="7"/>
      <c r="J70" s="7"/>
      <c r="K70" s="7"/>
      <c r="L70" s="7">
        <v>222.91818499999999</v>
      </c>
      <c r="M70" s="7"/>
      <c r="N70" s="7"/>
      <c r="O70" s="7"/>
      <c r="P70" s="7">
        <v>173.66459499999999</v>
      </c>
      <c r="Q70" s="7"/>
      <c r="R70" s="7"/>
      <c r="S70" s="7"/>
      <c r="T70" s="7">
        <v>0.12012299999999999</v>
      </c>
      <c r="U70" s="7">
        <v>17.479406999999998</v>
      </c>
      <c r="V70" s="7"/>
      <c r="W70" s="7"/>
      <c r="X70" s="7"/>
      <c r="Y70" s="7">
        <v>109.55058099999999</v>
      </c>
      <c r="Z70" s="7">
        <v>114.377295</v>
      </c>
      <c r="AA70" s="7">
        <v>3.3114949999999999</v>
      </c>
      <c r="AB70" s="7">
        <v>11.684666</v>
      </c>
      <c r="AC70" s="7">
        <v>110.743582</v>
      </c>
      <c r="AD70" s="7"/>
      <c r="AE70" s="7"/>
      <c r="AF70" s="7"/>
      <c r="AG70" s="7"/>
      <c r="AH70" s="7"/>
      <c r="AI70" s="7">
        <v>0</v>
      </c>
      <c r="AJ70" s="7"/>
      <c r="AK70" s="7">
        <v>124.96837499999999</v>
      </c>
      <c r="AL70" s="7"/>
      <c r="AM70" s="7"/>
      <c r="AN70" s="7"/>
      <c r="AO70" s="7"/>
      <c r="AP70" s="7">
        <f t="shared" ref="AP70:AP71" si="30">+R70+S70+T70+U70+V70+W70+X70+Y70</f>
        <v>127.150111</v>
      </c>
      <c r="AQ70" s="7">
        <f t="shared" ref="AQ70:AQ71" si="31">+AD70+AE70+AF70+AG70+AH70+AI70+AJ70+AK70</f>
        <v>124.96837499999999</v>
      </c>
    </row>
    <row r="71" spans="3:43" x14ac:dyDescent="0.25">
      <c r="C71" s="4" t="s">
        <v>67</v>
      </c>
      <c r="D71" s="37">
        <v>2.6108920000000002</v>
      </c>
      <c r="E71" s="37">
        <v>32.298268999999998</v>
      </c>
      <c r="F71" s="7">
        <v>1.669672</v>
      </c>
      <c r="G71" s="7">
        <v>0.78371500000000005</v>
      </c>
      <c r="H71" s="7"/>
      <c r="I71" s="7"/>
      <c r="J71" s="7"/>
      <c r="K71" s="7">
        <v>0.15750500000000001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0.45</v>
      </c>
      <c r="Y71" s="7">
        <v>31.848268999999998</v>
      </c>
      <c r="Z71" s="7"/>
      <c r="AA71" s="7"/>
      <c r="AB71" s="7"/>
      <c r="AC71" s="7"/>
      <c r="AD71" s="7">
        <v>0.55115099999999995</v>
      </c>
      <c r="AE71" s="7">
        <v>5.0454780000000001</v>
      </c>
      <c r="AF71" s="7"/>
      <c r="AG71" s="7"/>
      <c r="AH71" s="7"/>
      <c r="AI71" s="7">
        <v>0</v>
      </c>
      <c r="AJ71" s="7"/>
      <c r="AK71" s="7"/>
      <c r="AL71" s="7"/>
      <c r="AM71" s="7"/>
      <c r="AN71" s="7"/>
      <c r="AO71" s="7"/>
      <c r="AP71" s="7">
        <f t="shared" si="30"/>
        <v>32.298268999999998</v>
      </c>
      <c r="AQ71" s="7">
        <f t="shared" si="31"/>
        <v>5.5966290000000001</v>
      </c>
    </row>
    <row r="72" spans="3:43" x14ac:dyDescent="0.25">
      <c r="C72" s="4"/>
      <c r="D72" s="4"/>
      <c r="E72" s="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 x14ac:dyDescent="0.25">
      <c r="C73" s="5" t="s">
        <v>68</v>
      </c>
      <c r="D73" s="8">
        <f t="shared" ref="D73:F73" si="32">+D75+D76</f>
        <v>225.73452899999998</v>
      </c>
      <c r="E73" s="8">
        <f t="shared" si="32"/>
        <v>516.87120800000002</v>
      </c>
      <c r="F73" s="8">
        <f t="shared" si="32"/>
        <v>0</v>
      </c>
      <c r="G73" s="8">
        <f t="shared" ref="G73:AQ73" si="33">+G75+G76</f>
        <v>0</v>
      </c>
      <c r="H73" s="8">
        <f t="shared" si="33"/>
        <v>0</v>
      </c>
      <c r="I73" s="8">
        <f t="shared" si="33"/>
        <v>0</v>
      </c>
      <c r="J73" s="8">
        <f t="shared" si="33"/>
        <v>0</v>
      </c>
      <c r="K73" s="8">
        <f t="shared" si="33"/>
        <v>18.900604999999999</v>
      </c>
      <c r="L73" s="8">
        <f t="shared" si="33"/>
        <v>0</v>
      </c>
      <c r="M73" s="8">
        <f t="shared" si="33"/>
        <v>187.806782</v>
      </c>
      <c r="N73" s="8">
        <f t="shared" si="33"/>
        <v>0</v>
      </c>
      <c r="O73" s="8">
        <f t="shared" si="33"/>
        <v>19.027142000000001</v>
      </c>
      <c r="P73" s="8">
        <f t="shared" si="33"/>
        <v>0</v>
      </c>
      <c r="Q73" s="8"/>
      <c r="R73" s="8">
        <f t="shared" si="33"/>
        <v>0</v>
      </c>
      <c r="S73" s="8">
        <f t="shared" si="33"/>
        <v>43.498548</v>
      </c>
      <c r="T73" s="8">
        <f t="shared" si="33"/>
        <v>0</v>
      </c>
      <c r="U73" s="8">
        <f t="shared" si="33"/>
        <v>0</v>
      </c>
      <c r="V73" s="8">
        <f t="shared" si="33"/>
        <v>0</v>
      </c>
      <c r="W73" s="8">
        <f t="shared" si="33"/>
        <v>0.15</v>
      </c>
      <c r="X73" s="8">
        <f t="shared" si="33"/>
        <v>0</v>
      </c>
      <c r="Y73" s="8">
        <f t="shared" si="33"/>
        <v>0</v>
      </c>
      <c r="Z73" s="8">
        <f t="shared" si="33"/>
        <v>120.303084</v>
      </c>
      <c r="AA73" s="8">
        <f t="shared" si="33"/>
        <v>352.91957600000001</v>
      </c>
      <c r="AB73" s="8">
        <f t="shared" si="33"/>
        <v>0</v>
      </c>
      <c r="AC73" s="8">
        <f t="shared" si="33"/>
        <v>0</v>
      </c>
      <c r="AD73" s="8">
        <f t="shared" si="33"/>
        <v>0</v>
      </c>
      <c r="AE73" s="8">
        <f t="shared" si="33"/>
        <v>0</v>
      </c>
      <c r="AF73" s="8">
        <f t="shared" si="33"/>
        <v>0</v>
      </c>
      <c r="AG73" s="8">
        <f t="shared" si="33"/>
        <v>0</v>
      </c>
      <c r="AH73" s="8">
        <f t="shared" si="33"/>
        <v>0</v>
      </c>
      <c r="AI73" s="8">
        <f t="shared" si="33"/>
        <v>0</v>
      </c>
      <c r="AJ73" s="8">
        <f t="shared" si="33"/>
        <v>0</v>
      </c>
      <c r="AK73" s="8">
        <f t="shared" si="33"/>
        <v>0</v>
      </c>
      <c r="AL73" s="8">
        <f t="shared" si="33"/>
        <v>0</v>
      </c>
      <c r="AM73" s="8">
        <f t="shared" si="33"/>
        <v>0</v>
      </c>
      <c r="AN73" s="8">
        <f t="shared" si="33"/>
        <v>0</v>
      </c>
      <c r="AO73" s="8">
        <f t="shared" si="33"/>
        <v>0</v>
      </c>
      <c r="AP73" s="8">
        <f t="shared" si="33"/>
        <v>43.648547999999998</v>
      </c>
      <c r="AQ73" s="8">
        <f t="shared" si="33"/>
        <v>0</v>
      </c>
    </row>
    <row r="74" spans="3:43" x14ac:dyDescent="0.25">
      <c r="C74" s="4"/>
      <c r="D74" s="4"/>
      <c r="E74" s="4"/>
      <c r="F74" s="7"/>
      <c r="G74" s="7"/>
      <c r="H74" s="7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 x14ac:dyDescent="0.25">
      <c r="C75" s="4" t="s">
        <v>69</v>
      </c>
      <c r="D75" s="37">
        <v>225.73452899999998</v>
      </c>
      <c r="E75" s="37">
        <v>263.317206</v>
      </c>
      <c r="F75" s="7"/>
      <c r="G75" s="7"/>
      <c r="H75" s="7"/>
      <c r="I75" s="7"/>
      <c r="J75" s="7"/>
      <c r="K75" s="7">
        <v>18.900604999999999</v>
      </c>
      <c r="L75" s="7"/>
      <c r="M75" s="7">
        <v>187.806782</v>
      </c>
      <c r="N75" s="7"/>
      <c r="O75" s="7">
        <v>19.027142000000001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263.317206</v>
      </c>
      <c r="AB75" s="7"/>
      <c r="AC75" s="7"/>
      <c r="AD75" s="7">
        <v>0</v>
      </c>
      <c r="AE75" s="7">
        <v>0</v>
      </c>
      <c r="AF75" s="7">
        <v>0</v>
      </c>
      <c r="AG75" s="7"/>
      <c r="AH75" s="7"/>
      <c r="AI75" s="7"/>
      <c r="AJ75" s="7"/>
      <c r="AK75" s="7"/>
      <c r="AL75" s="7"/>
      <c r="AM75" s="7"/>
      <c r="AN75" s="7"/>
      <c r="AO75" s="7"/>
      <c r="AP75" s="7">
        <f t="shared" ref="AP75" si="34">+R75+S75+T75+U75+V75+W75+X75+Y75</f>
        <v>0</v>
      </c>
      <c r="AQ75" s="7">
        <f t="shared" ref="AQ75" si="35">+AD75+AE75+AF75+AG75+AH75+AI75+AJ75+AK75</f>
        <v>0</v>
      </c>
    </row>
    <row r="76" spans="3:43" x14ac:dyDescent="0.25">
      <c r="C76" s="4" t="s">
        <v>70</v>
      </c>
      <c r="D76" s="37">
        <v>0</v>
      </c>
      <c r="E76" s="37">
        <v>253.554002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43.498548</v>
      </c>
      <c r="T76" s="7"/>
      <c r="U76" s="7"/>
      <c r="V76" s="7"/>
      <c r="W76" s="7">
        <v>0.15</v>
      </c>
      <c r="X76" s="7"/>
      <c r="Y76" s="7"/>
      <c r="Z76" s="7">
        <v>120.303084</v>
      </c>
      <c r="AA76" s="7">
        <v>89.602369999999993</v>
      </c>
      <c r="AB76" s="7"/>
      <c r="AC76" s="7"/>
      <c r="AD76" s="7">
        <v>0</v>
      </c>
      <c r="AE76" s="7">
        <v>0</v>
      </c>
      <c r="AF76" s="7">
        <v>0</v>
      </c>
      <c r="AG76" s="7"/>
      <c r="AH76" s="7"/>
      <c r="AI76" s="7"/>
      <c r="AJ76" s="7"/>
      <c r="AK76" s="7"/>
      <c r="AL76" s="7"/>
      <c r="AM76" s="7"/>
      <c r="AN76" s="7"/>
      <c r="AO76" s="7"/>
      <c r="AP76" s="7">
        <f t="shared" ref="AP76" si="36">+R76+S76+T76+U76+V76+W76+X76+Y76</f>
        <v>43.648547999999998</v>
      </c>
      <c r="AQ76" s="7">
        <f t="shared" ref="AQ76" si="37">+AD76+AE76+AF76+AG76+AH76+AI76+AJ76+AK76</f>
        <v>0</v>
      </c>
    </row>
    <row r="77" spans="3:4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4"/>
      <c r="AQ77" s="4"/>
    </row>
    <row r="78" spans="3:43" x14ac:dyDescent="0.25">
      <c r="C78" s="5" t="s">
        <v>85</v>
      </c>
      <c r="D78" s="37">
        <v>0</v>
      </c>
      <c r="E78" s="37"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0</v>
      </c>
      <c r="AE78" s="7">
        <v>0</v>
      </c>
      <c r="AF78" s="7">
        <v>0</v>
      </c>
      <c r="AG78" s="7"/>
      <c r="AH78" s="7"/>
      <c r="AI78" s="7"/>
      <c r="AJ78" s="7"/>
      <c r="AK78" s="7"/>
      <c r="AL78" s="7"/>
      <c r="AM78" s="7"/>
      <c r="AN78" s="7"/>
      <c r="AO78" s="7"/>
      <c r="AP78" s="7">
        <f t="shared" ref="AP78" si="38">+R78+S78+T78+U78+V78+W78+X78+Y78</f>
        <v>0</v>
      </c>
      <c r="AQ78" s="7">
        <f t="shared" ref="AQ78" si="39">+AD78+AE78+AF78+AG78+AH78+AI78+AJ78+AK78</f>
        <v>0</v>
      </c>
    </row>
    <row r="79" spans="3:4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4"/>
      <c r="AQ79" s="4"/>
    </row>
    <row r="80" spans="3:43" x14ac:dyDescent="0.25">
      <c r="C80" s="13" t="s">
        <v>3</v>
      </c>
      <c r="D80" s="14">
        <f t="shared" ref="D80:F80" si="40">+D78+D73+D67+D53+D37+D11</f>
        <v>189945.68556232605</v>
      </c>
      <c r="E80" s="14">
        <f t="shared" si="40"/>
        <v>181044.43952293781</v>
      </c>
      <c r="F80" s="14">
        <f t="shared" si="40"/>
        <v>13888.075019999998</v>
      </c>
      <c r="G80" s="14">
        <f t="shared" ref="G80:T80" si="41">+G78+G73+G67+G53+G37+G11</f>
        <v>13712.732309999999</v>
      </c>
      <c r="H80" s="14">
        <f t="shared" si="41"/>
        <v>12196.867210999999</v>
      </c>
      <c r="I80" s="14">
        <f t="shared" si="41"/>
        <v>11018.53636</v>
      </c>
      <c r="J80" s="14">
        <f t="shared" si="41"/>
        <v>9018.6735390000031</v>
      </c>
      <c r="K80" s="14">
        <f t="shared" si="41"/>
        <v>15920.400135</v>
      </c>
      <c r="L80" s="14">
        <f t="shared" si="41"/>
        <v>15731.21650613983</v>
      </c>
      <c r="M80" s="14">
        <f t="shared" si="41"/>
        <v>19487.991923000001</v>
      </c>
      <c r="N80" s="14">
        <f t="shared" si="41"/>
        <v>21436.180928188071</v>
      </c>
      <c r="O80" s="14">
        <f>+O78+O73+O67+O53+O37+O11</f>
        <v>17481.004746998133</v>
      </c>
      <c r="P80" s="14">
        <f>+P78+P73+P67+P53+P37+P11</f>
        <v>21803.027841000003</v>
      </c>
      <c r="Q80" s="32">
        <f>+Q78+Q73+Q67+Q53+Q37+Q11</f>
        <v>18250.979041999999</v>
      </c>
      <c r="R80" s="14">
        <f t="shared" si="41"/>
        <v>14636.751571807799</v>
      </c>
      <c r="S80" s="14">
        <f>+S78+S73+S67+S53+S37+S11</f>
        <v>20033.537476999998</v>
      </c>
      <c r="T80" s="14">
        <f t="shared" si="41"/>
        <v>11811.074036</v>
      </c>
      <c r="U80" s="14">
        <f t="shared" ref="U80:AQ80" si="42">+U78+U73+U67+U53+U37+U11</f>
        <v>10284.884581</v>
      </c>
      <c r="V80" s="14">
        <f t="shared" si="42"/>
        <v>11316.88668913</v>
      </c>
      <c r="W80" s="14">
        <f t="shared" si="42"/>
        <v>10103.101979999999</v>
      </c>
      <c r="X80" s="14">
        <f t="shared" si="42"/>
        <v>15893.919798999999</v>
      </c>
      <c r="Y80" s="14">
        <f t="shared" si="42"/>
        <v>20093.256151000001</v>
      </c>
      <c r="Z80" s="14">
        <f t="shared" si="42"/>
        <v>17558.971534999997</v>
      </c>
      <c r="AA80" s="14">
        <f t="shared" si="42"/>
        <v>14724.202891000001</v>
      </c>
      <c r="AB80" s="14">
        <f t="shared" si="42"/>
        <v>16039.688364000001</v>
      </c>
      <c r="AC80" s="14">
        <f t="shared" si="42"/>
        <v>18548.164448</v>
      </c>
      <c r="AD80" s="14">
        <f t="shared" si="42"/>
        <v>17859.169551999999</v>
      </c>
      <c r="AE80" s="14">
        <f t="shared" si="42"/>
        <v>15571.059759</v>
      </c>
      <c r="AF80" s="14">
        <f t="shared" si="42"/>
        <v>15726.988459000004</v>
      </c>
      <c r="AG80" s="14">
        <f t="shared" si="42"/>
        <v>13793.432963000001</v>
      </c>
      <c r="AH80" s="14">
        <f t="shared" si="42"/>
        <v>18095.033853000001</v>
      </c>
      <c r="AI80" s="14">
        <f>+AI78+AI73+AI67+AI53+AI37+AI11</f>
        <v>17548.931418</v>
      </c>
      <c r="AJ80" s="14">
        <f t="shared" si="42"/>
        <v>22513.659543000002</v>
      </c>
      <c r="AK80" s="14">
        <f t="shared" si="42"/>
        <v>23139.536819000001</v>
      </c>
      <c r="AL80" s="14">
        <f t="shared" si="42"/>
        <v>0</v>
      </c>
      <c r="AM80" s="14">
        <f t="shared" si="42"/>
        <v>0</v>
      </c>
      <c r="AN80" s="14">
        <f t="shared" si="42"/>
        <v>0</v>
      </c>
      <c r="AO80" s="14">
        <f t="shared" si="42"/>
        <v>0</v>
      </c>
      <c r="AP80" s="14">
        <f t="shared" si="42"/>
        <v>114173.4122849378</v>
      </c>
      <c r="AQ80" s="14">
        <f t="shared" si="42"/>
        <v>144247.812366</v>
      </c>
    </row>
    <row r="81" spans="3:43" x14ac:dyDescent="0.25">
      <c r="C81" s="38" t="s">
        <v>84</v>
      </c>
      <c r="D81" s="11"/>
      <c r="E81" s="1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1"/>
      <c r="AQ81" s="12"/>
    </row>
    <row r="82" spans="3:43" x14ac:dyDescent="0.25"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</row>
    <row r="83" spans="3:43" x14ac:dyDescent="0.25">
      <c r="AP83" s="23"/>
      <c r="AQ83" s="23"/>
    </row>
    <row r="84" spans="3:43" x14ac:dyDescent="0.25">
      <c r="AP84" s="24"/>
      <c r="AQ84" s="24"/>
    </row>
    <row r="85" spans="3:43" x14ac:dyDescent="0.2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3:43" x14ac:dyDescent="0.2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</sheetData>
  <mergeCells count="4">
    <mergeCell ref="C5:AQ5"/>
    <mergeCell ref="F7:G7"/>
    <mergeCell ref="R7:S7"/>
    <mergeCell ref="C6:AQ6"/>
  </mergeCells>
  <pageMargins left="2.8740157480314963" right="0.11811023622047245" top="0.94488188976377963" bottom="0.74803149606299213" header="0.31496062992125984" footer="0.31496062992125984"/>
  <pageSetup paperSize="9" scale="63" orientation="portrait" r:id="rId1"/>
  <colBreaks count="1" manualBreakCount="1">
    <brk id="12" min="3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IV9_1</vt:lpstr>
      <vt:lpstr>IV9_1!Zone_d_impression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2017-11-15T08:52:53Z</cp:lastPrinted>
  <dcterms:created xsi:type="dcterms:W3CDTF">2016-05-10T08:13:07Z</dcterms:created>
  <dcterms:modified xsi:type="dcterms:W3CDTF">2017-11-15T09:47:03Z</dcterms:modified>
</cp:coreProperties>
</file>