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AUX DU BULLETIN\Secteur réel\Tableaux Bulletin\2024\02\Anglais\"/>
    </mc:Choice>
  </mc:AlternateContent>
  <bookViews>
    <workbookView xWindow="0" yWindow="0" windowWidth="24000" windowHeight="9600"/>
  </bookViews>
  <sheets>
    <sheet name="V,1,English" sheetId="3" r:id="rId1"/>
  </sheets>
  <externalReferences>
    <externalReference r:id="rId2"/>
  </externalReferences>
  <definedNames>
    <definedName name="_xlnm.Print_Area" localSheetId="0">'V,1,English'!$A$1:$D$539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D535" i="3" l="1"/>
  <c r="C535" i="3"/>
  <c r="B535" i="3"/>
  <c r="D527" i="3" l="1"/>
  <c r="D528" i="3"/>
  <c r="D529" i="3"/>
  <c r="D530" i="3"/>
  <c r="D531" i="3"/>
  <c r="D534" i="3" l="1"/>
  <c r="B316" i="3"/>
  <c r="C316" i="3"/>
  <c r="B317" i="3"/>
  <c r="C317" i="3"/>
  <c r="B318" i="3"/>
  <c r="C318" i="3"/>
  <c r="B319" i="3"/>
  <c r="C319" i="3"/>
  <c r="B323" i="3"/>
  <c r="C323" i="3"/>
  <c r="B324" i="3"/>
  <c r="C324" i="3"/>
  <c r="B326" i="3"/>
  <c r="C326" i="3"/>
  <c r="D326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6" i="3"/>
  <c r="D357" i="3"/>
  <c r="D358" i="3"/>
  <c r="D359" i="3"/>
  <c r="D360" i="3"/>
  <c r="D361" i="3"/>
  <c r="D362" i="3"/>
  <c r="D363" i="3"/>
  <c r="D364" i="3"/>
  <c r="D365" i="3"/>
  <c r="D370" i="3"/>
  <c r="D371" i="3"/>
  <c r="D372" i="3"/>
  <c r="D373" i="3"/>
  <c r="D374" i="3"/>
  <c r="D375" i="3"/>
  <c r="D385" i="3"/>
  <c r="D386" i="3"/>
  <c r="D387" i="3"/>
  <c r="D389" i="3"/>
  <c r="D391" i="3"/>
  <c r="D392" i="3"/>
  <c r="D393" i="3"/>
  <c r="D394" i="3"/>
  <c r="D395" i="3"/>
  <c r="D398" i="3"/>
  <c r="D399" i="3"/>
  <c r="D401" i="3"/>
  <c r="D402" i="3"/>
  <c r="D404" i="3"/>
  <c r="D405" i="3"/>
  <c r="D406" i="3"/>
  <c r="D407" i="3"/>
  <c r="D408" i="3"/>
  <c r="D409" i="3"/>
  <c r="D413" i="3"/>
  <c r="D414" i="3"/>
  <c r="D415" i="3"/>
  <c r="D416" i="3"/>
  <c r="D417" i="3"/>
  <c r="D418" i="3"/>
  <c r="D419" i="3"/>
  <c r="D420" i="3"/>
  <c r="D422" i="3"/>
  <c r="D423" i="3"/>
  <c r="D424" i="3"/>
  <c r="B427" i="3"/>
  <c r="C427" i="3"/>
  <c r="D427" i="3"/>
  <c r="B429" i="3"/>
  <c r="C429" i="3"/>
  <c r="D429" i="3"/>
  <c r="B430" i="3"/>
  <c r="C430" i="3"/>
  <c r="C462" i="3" l="1"/>
  <c r="C461" i="3"/>
  <c r="C460" i="3"/>
  <c r="B462" i="3"/>
  <c r="B461" i="3"/>
  <c r="B460" i="3"/>
  <c r="D526" i="3" l="1"/>
  <c r="D462" i="3" s="1"/>
  <c r="D525" i="3" l="1"/>
  <c r="D524" i="3" l="1"/>
  <c r="D523" i="3" l="1"/>
  <c r="D461" i="3" s="1"/>
  <c r="D522" i="3" l="1"/>
  <c r="D521" i="3" l="1"/>
  <c r="D520" i="3" l="1"/>
  <c r="D460" i="3" s="1"/>
  <c r="D507" i="3"/>
  <c r="D506" i="3"/>
  <c r="D516" i="3"/>
  <c r="D515" i="3"/>
  <c r="D514" i="3"/>
  <c r="D513" i="3"/>
  <c r="D512" i="3"/>
  <c r="D511" i="3"/>
  <c r="D510" i="3"/>
  <c r="D509" i="3"/>
  <c r="D508" i="3"/>
  <c r="C517" i="3" l="1"/>
  <c r="B517" i="3"/>
  <c r="D517" i="3" l="1"/>
  <c r="B457" i="3"/>
  <c r="B312" i="3"/>
  <c r="C457" i="3"/>
  <c r="C312" i="3"/>
  <c r="D455" i="3"/>
  <c r="C455" i="3"/>
  <c r="B455" i="3"/>
  <c r="D457" i="3" l="1"/>
  <c r="D312" i="3"/>
  <c r="C454" i="3"/>
  <c r="B454" i="3"/>
  <c r="D454" i="3" l="1"/>
  <c r="C437" i="3" l="1"/>
  <c r="C311" i="3" s="1"/>
  <c r="B437" i="3"/>
  <c r="B311" i="3" s="1"/>
  <c r="D503" i="3"/>
  <c r="D437" i="3" s="1"/>
  <c r="D311" i="3" s="1"/>
  <c r="D488" i="3" l="1"/>
  <c r="D430" i="3" s="1"/>
  <c r="C482" i="3" l="1"/>
  <c r="C428" i="3" s="1"/>
  <c r="B482" i="3"/>
  <c r="B428" i="3" s="1"/>
  <c r="D482" i="3" l="1"/>
  <c r="D428" i="3" s="1"/>
  <c r="D468" i="3"/>
  <c r="D469" i="3"/>
  <c r="D470" i="3"/>
  <c r="D471" i="3"/>
  <c r="D472" i="3"/>
  <c r="D467" i="3"/>
  <c r="D466" i="3"/>
  <c r="D465" i="3"/>
  <c r="D450" i="3"/>
  <c r="D449" i="3"/>
  <c r="D448" i="3"/>
  <c r="D319" i="3" s="1"/>
  <c r="D447" i="3"/>
  <c r="D446" i="3"/>
  <c r="D445" i="3"/>
  <c r="D444" i="3"/>
  <c r="D442" i="3"/>
  <c r="D441" i="3"/>
  <c r="D440" i="3"/>
  <c r="D439" i="3"/>
  <c r="D316" i="3" s="1"/>
  <c r="D286" i="3"/>
  <c r="C310" i="3"/>
  <c r="B310" i="3"/>
  <c r="C309" i="3"/>
  <c r="B309" i="3"/>
  <c r="C308" i="3"/>
  <c r="B308" i="3"/>
  <c r="C307" i="3"/>
  <c r="B307" i="3"/>
  <c r="C304" i="3"/>
  <c r="B304" i="3"/>
  <c r="C303" i="3"/>
  <c r="B303" i="3"/>
  <c r="C302" i="3"/>
  <c r="B302" i="3"/>
  <c r="C301" i="3"/>
  <c r="B301" i="3"/>
  <c r="C298" i="3"/>
  <c r="B298" i="3"/>
  <c r="C297" i="3"/>
  <c r="B297" i="3"/>
  <c r="C296" i="3"/>
  <c r="B296" i="3"/>
  <c r="C295" i="3"/>
  <c r="B295" i="3"/>
  <c r="D292" i="3"/>
  <c r="C292" i="3"/>
  <c r="B292" i="3"/>
  <c r="D291" i="3"/>
  <c r="C291" i="3"/>
  <c r="B291" i="3"/>
  <c r="C290" i="3"/>
  <c r="B290" i="3"/>
  <c r="C289" i="3"/>
  <c r="B289" i="3"/>
  <c r="C286" i="3"/>
  <c r="B286" i="3"/>
  <c r="C285" i="3"/>
  <c r="B285" i="3"/>
  <c r="C284" i="3"/>
  <c r="B284" i="3"/>
  <c r="C283" i="3"/>
  <c r="B283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C266" i="3"/>
  <c r="B266" i="3"/>
  <c r="C265" i="3"/>
  <c r="B265" i="3"/>
  <c r="C264" i="3"/>
  <c r="B264" i="3"/>
  <c r="C263" i="3"/>
  <c r="B263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C233" i="3"/>
  <c r="B233" i="3"/>
  <c r="C232" i="3"/>
  <c r="B232" i="3"/>
  <c r="C231" i="3"/>
  <c r="B231" i="3"/>
  <c r="C230" i="3"/>
  <c r="B230" i="3"/>
  <c r="C227" i="3"/>
  <c r="B227" i="3"/>
  <c r="C226" i="3"/>
  <c r="B226" i="3"/>
  <c r="C225" i="3"/>
  <c r="B225" i="3"/>
  <c r="D223" i="3"/>
  <c r="D222" i="3"/>
  <c r="D221" i="3"/>
  <c r="D220" i="3"/>
  <c r="D219" i="3"/>
  <c r="D218" i="3"/>
  <c r="D217" i="3"/>
  <c r="D216" i="3"/>
  <c r="D215" i="3"/>
  <c r="D214" i="3"/>
  <c r="D213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C194" i="3"/>
  <c r="B194" i="3"/>
  <c r="D170" i="3"/>
  <c r="D169" i="3"/>
  <c r="D168" i="3"/>
  <c r="D166" i="3"/>
  <c r="D165" i="3"/>
  <c r="D164" i="3"/>
  <c r="D163" i="3"/>
  <c r="D162" i="3"/>
  <c r="D160" i="3"/>
  <c r="D159" i="3"/>
  <c r="D158" i="3"/>
  <c r="M154" i="3"/>
  <c r="L154" i="3"/>
  <c r="K154" i="3"/>
  <c r="J154" i="3"/>
  <c r="I154" i="3"/>
  <c r="O152" i="3"/>
  <c r="N152" i="3"/>
  <c r="O151" i="3"/>
  <c r="N151" i="3"/>
  <c r="O150" i="3"/>
  <c r="N150" i="3"/>
  <c r="O149" i="3"/>
  <c r="N149" i="3"/>
  <c r="O146" i="3"/>
  <c r="N146" i="3"/>
  <c r="O145" i="3"/>
  <c r="N145" i="3"/>
  <c r="O144" i="3"/>
  <c r="N144" i="3"/>
  <c r="O143" i="3"/>
  <c r="N143" i="3"/>
  <c r="O142" i="3"/>
  <c r="N142" i="3"/>
  <c r="O141" i="3"/>
  <c r="N141" i="3"/>
  <c r="O140" i="3"/>
  <c r="N140" i="3"/>
  <c r="O139" i="3"/>
  <c r="N139" i="3"/>
  <c r="O138" i="3"/>
  <c r="N138" i="3"/>
  <c r="O137" i="3"/>
  <c r="N137" i="3"/>
  <c r="O136" i="3"/>
  <c r="N136" i="3"/>
  <c r="D136" i="3"/>
  <c r="O135" i="3"/>
  <c r="N135" i="3"/>
  <c r="D135" i="3"/>
  <c r="O134" i="3"/>
  <c r="N134" i="3"/>
  <c r="D134" i="3"/>
  <c r="O133" i="3"/>
  <c r="N133" i="3"/>
  <c r="D133" i="3"/>
  <c r="O132" i="3"/>
  <c r="N132" i="3"/>
  <c r="D132" i="3"/>
  <c r="O131" i="3"/>
  <c r="N131" i="3"/>
  <c r="D131" i="3"/>
  <c r="O130" i="3"/>
  <c r="N130" i="3"/>
  <c r="D130" i="3"/>
  <c r="O129" i="3"/>
  <c r="N129" i="3"/>
  <c r="D129" i="3"/>
  <c r="O128" i="3"/>
  <c r="N128" i="3"/>
  <c r="D128" i="3"/>
  <c r="O127" i="3"/>
  <c r="N127" i="3"/>
  <c r="D127" i="3"/>
  <c r="O126" i="3"/>
  <c r="N126" i="3"/>
  <c r="D126" i="3"/>
  <c r="D125" i="3"/>
  <c r="D122" i="3"/>
  <c r="M121" i="3"/>
  <c r="L121" i="3"/>
  <c r="K121" i="3"/>
  <c r="J121" i="3"/>
  <c r="I121" i="3"/>
  <c r="D121" i="3"/>
  <c r="D120" i="3"/>
  <c r="O119" i="3"/>
  <c r="N119" i="3"/>
  <c r="D119" i="3"/>
  <c r="O118" i="3"/>
  <c r="N118" i="3"/>
  <c r="D118" i="3"/>
  <c r="O117" i="3"/>
  <c r="N117" i="3"/>
  <c r="D117" i="3"/>
  <c r="O116" i="3"/>
  <c r="N116" i="3"/>
  <c r="D116" i="3"/>
  <c r="O115" i="3"/>
  <c r="N115" i="3"/>
  <c r="D115" i="3"/>
  <c r="O114" i="3"/>
  <c r="N114" i="3"/>
  <c r="D114" i="3"/>
  <c r="O113" i="3"/>
  <c r="N113" i="3"/>
  <c r="D113" i="3"/>
  <c r="O112" i="3"/>
  <c r="N112" i="3"/>
  <c r="D112" i="3"/>
  <c r="O111" i="3"/>
  <c r="N111" i="3"/>
  <c r="D111" i="3"/>
  <c r="O110" i="3"/>
  <c r="N110" i="3"/>
  <c r="O109" i="3"/>
  <c r="N109" i="3"/>
  <c r="O108" i="3"/>
  <c r="N108" i="3"/>
  <c r="O107" i="3"/>
  <c r="N107" i="3"/>
  <c r="O106" i="3"/>
  <c r="N106" i="3"/>
  <c r="O105" i="3"/>
  <c r="N105" i="3"/>
  <c r="D105" i="3"/>
  <c r="O104" i="3"/>
  <c r="N104" i="3"/>
  <c r="D104" i="3"/>
  <c r="O103" i="3"/>
  <c r="N103" i="3"/>
  <c r="D103" i="3"/>
  <c r="O102" i="3"/>
  <c r="N102" i="3"/>
  <c r="D102" i="3"/>
  <c r="O101" i="3"/>
  <c r="N101" i="3"/>
  <c r="D101" i="3"/>
  <c r="O100" i="3"/>
  <c r="N100" i="3"/>
  <c r="D100" i="3"/>
  <c r="O99" i="3"/>
  <c r="N99" i="3"/>
  <c r="D99" i="3"/>
  <c r="O98" i="3"/>
  <c r="N98" i="3"/>
  <c r="D98" i="3"/>
  <c r="O97" i="3"/>
  <c r="N97" i="3"/>
  <c r="D97" i="3"/>
  <c r="O96" i="3"/>
  <c r="N96" i="3"/>
  <c r="D96" i="3"/>
  <c r="O95" i="3"/>
  <c r="N95" i="3"/>
  <c r="D95" i="3"/>
  <c r="O94" i="3"/>
  <c r="N94" i="3"/>
  <c r="D94" i="3"/>
  <c r="O93" i="3"/>
  <c r="N93" i="3"/>
  <c r="O92" i="3"/>
  <c r="N92" i="3"/>
  <c r="O91" i="3"/>
  <c r="N91" i="3"/>
  <c r="O90" i="3"/>
  <c r="N90" i="3"/>
  <c r="O89" i="3"/>
  <c r="N89" i="3"/>
  <c r="D89" i="3"/>
  <c r="O88" i="3"/>
  <c r="N88" i="3"/>
  <c r="D88" i="3"/>
  <c r="O87" i="3"/>
  <c r="N87" i="3"/>
  <c r="O86" i="3"/>
  <c r="N86" i="3"/>
  <c r="N85" i="3"/>
  <c r="O84" i="3"/>
  <c r="N84" i="3"/>
  <c r="O83" i="3"/>
  <c r="N83" i="3"/>
  <c r="O82" i="3"/>
  <c r="N82" i="3"/>
  <c r="D82" i="3"/>
  <c r="O81" i="3"/>
  <c r="N81" i="3"/>
  <c r="D81" i="3"/>
  <c r="O80" i="3"/>
  <c r="N80" i="3"/>
  <c r="D80" i="3"/>
  <c r="O79" i="3"/>
  <c r="N79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C29" i="3"/>
  <c r="B29" i="3"/>
  <c r="C28" i="3"/>
  <c r="B28" i="3"/>
  <c r="C27" i="3"/>
  <c r="B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1" i="3"/>
  <c r="D10" i="3"/>
  <c r="D318" i="3" l="1"/>
  <c r="D324" i="3"/>
  <c r="D317" i="3"/>
  <c r="D323" i="3"/>
  <c r="D27" i="3"/>
  <c r="D301" i="3"/>
  <c r="D265" i="3"/>
  <c r="B181" i="3"/>
  <c r="C182" i="3"/>
  <c r="B179" i="3"/>
  <c r="D28" i="3"/>
  <c r="D302" i="3"/>
  <c r="D310" i="3"/>
  <c r="D29" i="3"/>
  <c r="N154" i="3"/>
  <c r="D297" i="3"/>
  <c r="D230" i="3"/>
  <c r="D284" i="3"/>
  <c r="D303" i="3"/>
  <c r="D309" i="3"/>
  <c r="D283" i="3"/>
  <c r="D290" i="3"/>
  <c r="B149" i="3"/>
  <c r="D226" i="3"/>
  <c r="B180" i="3"/>
  <c r="O154" i="3"/>
  <c r="D264" i="3"/>
  <c r="C149" i="3"/>
  <c r="D295" i="3"/>
  <c r="D266" i="3"/>
  <c r="C181" i="3"/>
  <c r="D263" i="3"/>
  <c r="D289" i="3"/>
  <c r="D298" i="3"/>
  <c r="D304" i="3"/>
  <c r="D227" i="3"/>
  <c r="C180" i="3"/>
  <c r="D232" i="3"/>
  <c r="C179" i="3"/>
  <c r="D225" i="3"/>
  <c r="D233" i="3"/>
  <c r="D307" i="3"/>
  <c r="D194" i="3"/>
  <c r="D285" i="3"/>
  <c r="B184" i="3"/>
  <c r="C184" i="3"/>
  <c r="D308" i="3"/>
  <c r="B182" i="3"/>
  <c r="D296" i="3"/>
  <c r="D231" i="3"/>
  <c r="B183" i="3"/>
  <c r="N121" i="3"/>
  <c r="O121" i="3"/>
  <c r="C183" i="3"/>
  <c r="D180" i="3" l="1"/>
  <c r="D184" i="3"/>
  <c r="D181" i="3"/>
  <c r="D149" i="3"/>
  <c r="D179" i="3"/>
  <c r="D182" i="3"/>
  <c r="D183" i="3"/>
</calcChain>
</file>

<file path=xl/sharedStrings.xml><?xml version="1.0" encoding="utf-8"?>
<sst xmlns="http://schemas.openxmlformats.org/spreadsheetml/2006/main" count="287" uniqueCount="61">
  <si>
    <t xml:space="preserve"> </t>
  </si>
  <si>
    <t>V.1</t>
  </si>
  <si>
    <t xml:space="preserve">      Sorties</t>
  </si>
  <si>
    <t xml:space="preserve">      Total</t>
  </si>
  <si>
    <t xml:space="preserve">  1er     Trim.</t>
  </si>
  <si>
    <t xml:space="preserve">  2ème Trim.</t>
  </si>
  <si>
    <t xml:space="preserve">  3ème Trim.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</si>
  <si>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</si>
  <si>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</si>
  <si>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</si>
  <si>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</si>
  <si>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</si>
  <si>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</si>
  <si>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</si>
  <si>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</si>
  <si>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</si>
  <si>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</si>
  <si>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</si>
  <si>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</si>
  <si>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</si>
  <si>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</si>
  <si>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</si>
  <si>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</si>
  <si>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</si>
  <si>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</si>
  <si>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</si>
  <si>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</si>
  <si>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</si>
  <si>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</si>
  <si>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</si>
  <si>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</si>
  <si>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</si>
  <si>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                TRAFFIC AT PORT OF BUJUMBURA</t>
  </si>
  <si>
    <t xml:space="preserve">                     (Thousands of T)</t>
  </si>
  <si>
    <t xml:space="preserve">    Entries</t>
  </si>
  <si>
    <t>1995</t>
  </si>
  <si>
    <t>1996</t>
  </si>
  <si>
    <t>1997</t>
  </si>
  <si>
    <t>1998</t>
  </si>
  <si>
    <t>1999</t>
  </si>
  <si>
    <t>2000</t>
  </si>
  <si>
    <t xml:space="preserve">  4ème Trim.</t>
  </si>
  <si>
    <t>T.T.</t>
  </si>
  <si>
    <t>SNCC</t>
  </si>
  <si>
    <t>T.R.C</t>
  </si>
  <si>
    <t>BOATS</t>
  </si>
  <si>
    <t>CAMIONS</t>
  </si>
  <si>
    <t>TOTAL</t>
  </si>
  <si>
    <t>BATEAUX</t>
  </si>
  <si>
    <t>Source : GPSB (ex-E.P.B.)</t>
  </si>
  <si>
    <r>
      <t xml:space="preserve">  1</t>
    </r>
    <r>
      <rPr>
        <vertAlign val="superscript"/>
        <sz val="12"/>
        <rFont val="Helv"/>
      </rPr>
      <t>st</t>
    </r>
    <r>
      <rPr>
        <sz val="12"/>
        <rFont val="Helv"/>
      </rPr>
      <t xml:space="preserve">  Quarter.</t>
    </r>
  </si>
  <si>
    <r>
      <t xml:space="preserve">  2</t>
    </r>
    <r>
      <rPr>
        <vertAlign val="superscript"/>
        <sz val="12"/>
        <rFont val="Helv"/>
      </rPr>
      <t>nd</t>
    </r>
    <r>
      <rPr>
        <sz val="12"/>
        <rFont val="Helv"/>
      </rPr>
      <t xml:space="preserve"> Quarter.</t>
    </r>
  </si>
  <si>
    <r>
      <t xml:space="preserve">  3</t>
    </r>
    <r>
      <rPr>
        <vertAlign val="superscript"/>
        <sz val="12"/>
        <rFont val="Helv"/>
      </rPr>
      <t>rd</t>
    </r>
    <r>
      <rPr>
        <sz val="12"/>
        <rFont val="Helv"/>
      </rPr>
      <t xml:space="preserve"> Quarter.</t>
    </r>
  </si>
  <si>
    <r>
      <t xml:space="preserve">  4</t>
    </r>
    <r>
      <rPr>
        <vertAlign val="superscript"/>
        <sz val="12"/>
        <rFont val="Helv"/>
      </rPr>
      <t>th</t>
    </r>
    <r>
      <rPr>
        <sz val="12"/>
        <rFont val="Helv"/>
      </rPr>
      <t xml:space="preserve"> Quarter.</t>
    </r>
  </si>
  <si>
    <t xml:space="preserve">  1st  Quarter</t>
  </si>
  <si>
    <r>
      <t xml:space="preserve">  2</t>
    </r>
    <r>
      <rPr>
        <vertAlign val="superscript"/>
        <sz val="12"/>
        <rFont val="Helv"/>
      </rPr>
      <t>nd</t>
    </r>
    <r>
      <rPr>
        <sz val="12"/>
        <rFont val="Helv"/>
      </rPr>
      <t xml:space="preserve"> Quarter</t>
    </r>
  </si>
  <si>
    <r>
      <t xml:space="preserve">  3</t>
    </r>
    <r>
      <rPr>
        <vertAlign val="superscript"/>
        <sz val="12"/>
        <rFont val="Helv"/>
      </rPr>
      <t>rd</t>
    </r>
    <r>
      <rPr>
        <sz val="12"/>
        <rFont val="Helv"/>
      </rPr>
      <t xml:space="preserve"> Quarter</t>
    </r>
  </si>
  <si>
    <r>
      <t xml:space="preserve">  4</t>
    </r>
    <r>
      <rPr>
        <vertAlign val="superscript"/>
        <sz val="12"/>
        <rFont val="Helv"/>
      </rPr>
      <t>th</t>
    </r>
    <r>
      <rPr>
        <sz val="12"/>
        <rFont val="Helv"/>
      </rPr>
      <t xml:space="preserve"> Quarter</t>
    </r>
  </si>
  <si>
    <t xml:space="preserve">  2nd Quarter</t>
  </si>
  <si>
    <t xml:space="preserve">  3rd Quarter</t>
  </si>
  <si>
    <r>
      <t xml:space="preserve">  1</t>
    </r>
    <r>
      <rPr>
        <vertAlign val="superscript"/>
        <sz val="12"/>
        <rFont val="Helv"/>
      </rPr>
      <t>st</t>
    </r>
    <r>
      <rPr>
        <sz val="12"/>
        <rFont val="Helv"/>
      </rPr>
      <t xml:space="preserve">  Quarter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</si>
</sst>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F_-;\-* #,##0.00\ _F_-;_-* &quot;-&quot;??\ _F_-;_-@_-"/>
    <numFmt numFmtId="165" formatCode="0.0_)"/>
    <numFmt numFmtId="166" formatCode="General_)"/>
    <numFmt numFmtId="167" formatCode="_-* #,##0.0\ _F_-;\-* #,##0.0\ _F_-;_-* &quot;-&quot;??\ _F_-;_-@_-"/>
    <numFmt numFmtId="168" formatCode="_-* #,##0\ _F_-;\-* #,##0\ _F_-;_-* &quot;-&quot;??\ _F_-;_-@_-"/>
    <numFmt numFmtId="169" formatCode="_-* #,##0.000\ _F_-;\-* #,##0.000\ _F_-;_-* &quot;-&quot;??\ _F_-;_-@_-"/>
    <numFmt numFmtId="170" formatCode="#,##0.000"/>
    <numFmt numFmtId="171" formatCode="#,##0.0000"/>
    <numFmt numFmtId="172" formatCode="#,##0;[Red]#,##0"/>
  </numFmts>
  <fonts count="8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sz val="12"/>
      <name val="Helv"/>
    </font>
    <font>
      <b/>
      <i/>
      <sz val="12"/>
      <name val="Helv"/>
    </font>
    <font>
      <vertAlign val="superscript"/>
      <sz val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6" fontId="0" fillId="0" borderId="0"/>
    <xf numFmtId="164" fontId="1" fillId="0" borderId="0" applyFont="0" applyFill="0" applyBorder="0" applyAlignment="0" applyProtection="0"/>
  </cellStyleXfs>
  <cellXfs count="116">
    <xf numFmtId="166" fontId="0" fillId="0" borderId="0" xfId="0"/>
    <xf numFmtId="166" fontId="0" fillId="0" borderId="0" xfId="0" applyBorder="1" applyAlignment="1">
      <alignment horizontal="left"/>
    </xf>
    <xf numFmtId="167" fontId="0" fillId="0" borderId="1" xfId="1" applyNumberFormat="1" applyFont="1" applyBorder="1" applyAlignment="1" applyProtection="1">
      <alignment horizontal="center"/>
    </xf>
    <xf numFmtId="166" fontId="0" fillId="0" borderId="0" xfId="0" applyFill="1"/>
    <xf numFmtId="170" fontId="2" fillId="0" borderId="0" xfId="0" applyNumberFormat="1" applyFont="1" applyAlignment="1">
      <alignment horizontal="center"/>
    </xf>
    <xf numFmtId="166" fontId="0" fillId="0" borderId="0" xfId="0" applyFill="1" applyBorder="1" applyAlignment="1">
      <alignment horizontal="left"/>
    </xf>
    <xf numFmtId="167" fontId="0" fillId="0" borderId="0" xfId="1" applyNumberFormat="1" applyFont="1" applyFill="1" applyBorder="1" applyAlignment="1" applyProtection="1">
      <alignment horizontal="center"/>
    </xf>
    <xf numFmtId="166" fontId="6" fillId="0" borderId="2" xfId="0" applyFont="1" applyBorder="1"/>
    <xf numFmtId="166" fontId="6" fillId="0" borderId="3" xfId="0" applyFont="1" applyBorder="1"/>
    <xf numFmtId="166" fontId="6" fillId="0" borderId="4" xfId="0" applyFont="1" applyBorder="1"/>
    <xf numFmtId="166" fontId="6" fillId="0" borderId="5" xfId="0" applyFont="1" applyBorder="1" applyAlignment="1">
      <alignment horizontal="left"/>
    </xf>
    <xf numFmtId="166" fontId="6" fillId="0" borderId="0" xfId="0" applyFont="1" applyBorder="1"/>
    <xf numFmtId="166" fontId="7" fillId="0" borderId="1" xfId="0" applyFont="1" applyBorder="1" applyAlignment="1">
      <alignment horizontal="right"/>
    </xf>
    <xf numFmtId="166" fontId="6" fillId="0" borderId="6" xfId="0" applyFont="1" applyBorder="1" applyAlignment="1">
      <alignment horizontal="fill"/>
    </xf>
    <xf numFmtId="166" fontId="6" fillId="0" borderId="7" xfId="0" applyFont="1" applyBorder="1" applyAlignment="1">
      <alignment horizontal="fill"/>
    </xf>
    <xf numFmtId="166" fontId="6" fillId="0" borderId="8" xfId="0" applyFont="1" applyBorder="1" applyAlignment="1">
      <alignment horizontal="fill"/>
    </xf>
    <xf numFmtId="166" fontId="6" fillId="0" borderId="2" xfId="0" applyFont="1" applyBorder="1" applyAlignment="1">
      <alignment horizontal="fill"/>
    </xf>
    <xf numFmtId="166" fontId="6" fillId="0" borderId="9" xfId="0" applyFont="1" applyBorder="1" applyAlignment="1">
      <alignment horizontal="center"/>
    </xf>
    <xf numFmtId="166" fontId="6" fillId="0" borderId="4" xfId="0" applyFont="1" applyBorder="1" applyAlignment="1">
      <alignment horizontal="center"/>
    </xf>
    <xf numFmtId="166" fontId="6" fillId="0" borderId="10" xfId="0" applyFont="1" applyBorder="1" applyAlignment="1">
      <alignment horizontal="right"/>
    </xf>
    <xf numFmtId="166" fontId="6" fillId="0" borderId="1" xfId="0" applyFont="1" applyBorder="1" applyAlignment="1">
      <alignment horizontal="right"/>
    </xf>
    <xf numFmtId="166" fontId="6" fillId="0" borderId="11" xfId="0" applyFont="1" applyBorder="1" applyAlignment="1">
      <alignment horizontal="center"/>
    </xf>
    <xf numFmtId="166" fontId="6" fillId="0" borderId="8" xfId="0" applyFont="1" applyBorder="1" applyAlignment="1">
      <alignment horizontal="center"/>
    </xf>
    <xf numFmtId="166" fontId="6" fillId="0" borderId="10" xfId="0" applyFont="1" applyBorder="1" applyAlignment="1">
      <alignment horizontal="center"/>
    </xf>
    <xf numFmtId="167" fontId="6" fillId="0" borderId="10" xfId="1" applyNumberFormat="1" applyFont="1" applyBorder="1" applyAlignment="1">
      <alignment horizontal="center"/>
    </xf>
    <xf numFmtId="167" fontId="6" fillId="0" borderId="1" xfId="1" applyNumberFormat="1" applyFont="1" applyBorder="1" applyAlignment="1">
      <alignment horizontal="center"/>
    </xf>
    <xf numFmtId="167" fontId="6" fillId="0" borderId="10" xfId="1" applyNumberFormat="1" applyFont="1" applyBorder="1" applyAlignment="1" applyProtection="1">
      <alignment horizontal="center"/>
    </xf>
    <xf numFmtId="167" fontId="7" fillId="0" borderId="10" xfId="1" applyNumberFormat="1" applyFont="1" applyBorder="1" applyAlignment="1">
      <alignment horizontal="center"/>
    </xf>
    <xf numFmtId="167" fontId="6" fillId="0" borderId="1" xfId="1" applyNumberFormat="1" applyFont="1" applyBorder="1" applyAlignment="1" applyProtection="1">
      <alignment horizontal="center"/>
    </xf>
    <xf numFmtId="167" fontId="6" fillId="0" borderId="10" xfId="1" applyNumberFormat="1" applyFont="1" applyFill="1" applyBorder="1" applyAlignment="1">
      <alignment horizontal="center"/>
    </xf>
    <xf numFmtId="167" fontId="7" fillId="0" borderId="10" xfId="1" applyNumberFormat="1" applyFont="1" applyFill="1" applyBorder="1" applyAlignment="1">
      <alignment horizontal="center"/>
    </xf>
    <xf numFmtId="166" fontId="6" fillId="0" borderId="5" xfId="0" applyFont="1" applyBorder="1" applyAlignment="1">
      <alignment horizontal="left" indent="1"/>
    </xf>
    <xf numFmtId="167" fontId="6" fillId="0" borderId="1" xfId="1" applyNumberFormat="1" applyFont="1" applyFill="1" applyBorder="1" applyAlignment="1">
      <alignment horizontal="center"/>
    </xf>
    <xf numFmtId="167" fontId="6" fillId="2" borderId="10" xfId="1" applyNumberFormat="1" applyFont="1" applyFill="1" applyBorder="1" applyAlignment="1">
      <alignment horizontal="center"/>
    </xf>
    <xf numFmtId="166" fontId="6" fillId="0" borderId="3" xfId="0" applyFont="1" applyBorder="1" applyAlignment="1">
      <alignment horizontal="fill"/>
    </xf>
    <xf numFmtId="166" fontId="6" fillId="0" borderId="4" xfId="0" applyFont="1" applyBorder="1" applyAlignment="1">
      <alignment horizontal="fill"/>
    </xf>
    <xf numFmtId="165" fontId="6" fillId="0" borderId="0" xfId="0" applyNumberFormat="1" applyFont="1" applyBorder="1" applyProtection="1"/>
    <xf numFmtId="165" fontId="6" fillId="0" borderId="1" xfId="0" applyNumberFormat="1" applyFont="1" applyBorder="1" applyProtection="1"/>
    <xf numFmtId="166" fontId="6" fillId="0" borderId="0" xfId="0" applyFont="1"/>
    <xf numFmtId="165" fontId="6" fillId="0" borderId="0" xfId="0" applyNumberFormat="1" applyFont="1" applyProtection="1"/>
    <xf numFmtId="166" fontId="0" fillId="0" borderId="11" xfId="0" applyBorder="1"/>
    <xf numFmtId="166" fontId="0" fillId="0" borderId="1" xfId="0" applyBorder="1"/>
    <xf numFmtId="166" fontId="6" fillId="0" borderId="9" xfId="0" applyFont="1" applyBorder="1" applyAlignment="1">
      <alignment horizontal="fill"/>
    </xf>
    <xf numFmtId="166" fontId="6" fillId="0" borderId="10" xfId="0" applyFont="1" applyBorder="1"/>
    <xf numFmtId="166" fontId="6" fillId="0" borderId="11" xfId="0" applyFont="1" applyBorder="1" applyAlignment="1">
      <alignment horizontal="fill"/>
    </xf>
    <xf numFmtId="166" fontId="6" fillId="0" borderId="10" xfId="0" applyFont="1" applyBorder="1" applyAlignment="1">
      <alignment horizontal="left"/>
    </xf>
    <xf numFmtId="166" fontId="6" fillId="0" borderId="5" xfId="0" applyFont="1" applyBorder="1" applyAlignment="1">
      <alignment horizontal="left" indent="2"/>
    </xf>
    <xf numFmtId="166" fontId="7" fillId="0" borderId="5" xfId="0" applyFont="1" applyBorder="1" applyAlignment="1">
      <alignment horizontal="left"/>
    </xf>
    <xf numFmtId="166" fontId="7" fillId="0" borderId="10" xfId="0" applyFont="1" applyBorder="1"/>
    <xf numFmtId="37" fontId="6" fillId="0" borderId="5" xfId="0" applyNumberFormat="1" applyFont="1" applyBorder="1" applyAlignment="1">
      <alignment horizontal="left" indent="2"/>
    </xf>
    <xf numFmtId="166" fontId="6" fillId="0" borderId="10" xfId="0" quotePrefix="1" applyFont="1" applyBorder="1"/>
    <xf numFmtId="164" fontId="3" fillId="3" borderId="0" xfId="1" applyFont="1" applyFill="1"/>
    <xf numFmtId="166" fontId="0" fillId="3" borderId="0" xfId="0" applyFill="1"/>
    <xf numFmtId="165" fontId="2" fillId="0" borderId="0" xfId="0" applyNumberFormat="1" applyFont="1" applyAlignment="1" applyProtection="1">
      <alignment horizontal="center"/>
    </xf>
    <xf numFmtId="165" fontId="2" fillId="3" borderId="0" xfId="0" applyNumberFormat="1" applyFont="1" applyFill="1" applyAlignment="1" applyProtection="1">
      <alignment horizontal="center"/>
    </xf>
    <xf numFmtId="165" fontId="2" fillId="0" borderId="0" xfId="0" applyNumberFormat="1" applyFont="1" applyFill="1" applyAlignment="1" applyProtection="1">
      <alignment horizontal="center"/>
    </xf>
    <xf numFmtId="170" fontId="2" fillId="0" borderId="0" xfId="0" applyNumberFormat="1" applyFont="1" applyAlignment="1" applyProtection="1">
      <alignment horizontal="center"/>
    </xf>
    <xf numFmtId="170" fontId="2" fillId="3" borderId="0" xfId="0" applyNumberFormat="1" applyFont="1" applyFill="1" applyAlignment="1" applyProtection="1">
      <alignment horizontal="center"/>
    </xf>
    <xf numFmtId="170" fontId="2" fillId="0" borderId="0" xfId="0" applyNumberFormat="1" applyFont="1" applyFill="1" applyAlignment="1" applyProtection="1">
      <alignment horizontal="center"/>
    </xf>
    <xf numFmtId="170" fontId="0" fillId="0" borderId="0" xfId="0" applyNumberFormat="1" applyFill="1" applyAlignment="1">
      <alignment horizontal="center"/>
    </xf>
    <xf numFmtId="166" fontId="0" fillId="0" borderId="0" xfId="0" applyAlignment="1">
      <alignment horizontal="center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 applyProtection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72" fontId="0" fillId="0" borderId="0" xfId="0" applyNumberFormat="1" applyFill="1" applyAlignment="1">
      <alignment horizontal="center"/>
    </xf>
    <xf numFmtId="166" fontId="0" fillId="0" borderId="0" xfId="0" applyFill="1" applyAlignment="1">
      <alignment horizontal="center"/>
    </xf>
    <xf numFmtId="172" fontId="0" fillId="0" borderId="0" xfId="1" applyNumberFormat="1" applyFont="1" applyFill="1" applyAlignment="1">
      <alignment horizontal="center"/>
    </xf>
    <xf numFmtId="3" fontId="0" fillId="0" borderId="0" xfId="1" applyNumberFormat="1" applyFont="1" applyAlignment="1">
      <alignment horizontal="center"/>
    </xf>
    <xf numFmtId="3" fontId="0" fillId="0" borderId="0" xfId="1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9" fontId="3" fillId="0" borderId="0" xfId="1" applyNumberFormat="1" applyFont="1" applyFill="1" applyAlignment="1">
      <alignment horizontal="center"/>
    </xf>
    <xf numFmtId="166" fontId="0" fillId="0" borderId="5" xfId="0" applyBorder="1" applyAlignment="1">
      <alignment horizontal="left"/>
    </xf>
    <xf numFmtId="170" fontId="0" fillId="3" borderId="0" xfId="0" applyNumberFormat="1" applyFill="1" applyAlignment="1">
      <alignment horizontal="center"/>
    </xf>
    <xf numFmtId="166" fontId="2" fillId="0" borderId="0" xfId="0" applyFont="1" applyAlignment="1">
      <alignment horizontal="center"/>
    </xf>
    <xf numFmtId="169" fontId="2" fillId="0" borderId="0" xfId="1" applyNumberFormat="1" applyFont="1" applyAlignment="1">
      <alignment horizontal="center"/>
    </xf>
    <xf numFmtId="170" fontId="2" fillId="3" borderId="0" xfId="0" applyNumberFormat="1" applyFont="1" applyFill="1" applyAlignment="1">
      <alignment horizontal="center"/>
    </xf>
    <xf numFmtId="169" fontId="2" fillId="0" borderId="0" xfId="1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71" fontId="0" fillId="0" borderId="0" xfId="0" applyNumberFormat="1" applyAlignment="1">
      <alignment horizontal="left" vertical="center" wrapText="1" indent="2"/>
    </xf>
    <xf numFmtId="164" fontId="0" fillId="0" borderId="0" xfId="1" applyFont="1" applyAlignment="1">
      <alignment horizontal="left"/>
    </xf>
    <xf numFmtId="170" fontId="0" fillId="3" borderId="0" xfId="0" applyNumberFormat="1" applyFill="1"/>
    <xf numFmtId="3" fontId="0" fillId="0" borderId="0" xfId="0" applyNumberFormat="1" applyFill="1" applyAlignment="1">
      <alignment horizontal="left"/>
    </xf>
    <xf numFmtId="170" fontId="0" fillId="0" borderId="0" xfId="0" applyNumberFormat="1" applyFill="1"/>
    <xf numFmtId="170" fontId="2" fillId="0" borderId="0" xfId="0" applyNumberFormat="1" applyFont="1"/>
    <xf numFmtId="170" fontId="0" fillId="0" borderId="0" xfId="0" applyNumberFormat="1" applyAlignment="1">
      <alignment horizontal="left" vertical="center" wrapText="1" indent="2"/>
    </xf>
    <xf numFmtId="3" fontId="0" fillId="0" borderId="0" xfId="0" applyNumberFormat="1" applyAlignment="1">
      <alignment horizontal="left" vertical="center" wrapText="1" indent="2"/>
    </xf>
    <xf numFmtId="3" fontId="0" fillId="3" borderId="0" xfId="0" applyNumberFormat="1" applyFill="1" applyAlignment="1">
      <alignment horizontal="left"/>
    </xf>
    <xf numFmtId="164" fontId="3" fillId="0" borderId="0" xfId="1" applyFont="1" applyFill="1" applyAlignment="1">
      <alignment horizontal="left"/>
    </xf>
    <xf numFmtId="4" fontId="0" fillId="0" borderId="0" xfId="0" applyNumberFormat="1" applyAlignment="1">
      <alignment horizontal="left"/>
    </xf>
    <xf numFmtId="3" fontId="0" fillId="0" borderId="0" xfId="0" applyNumberFormat="1" applyFont="1" applyFill="1" applyAlignment="1">
      <alignment horizontal="center"/>
    </xf>
    <xf numFmtId="170" fontId="0" fillId="0" borderId="0" xfId="0" applyNumberFormat="1"/>
    <xf numFmtId="3" fontId="0" fillId="0" borderId="0" xfId="0" applyNumberFormat="1" applyAlignment="1">
      <alignment horizontal="left"/>
    </xf>
    <xf numFmtId="170" fontId="0" fillId="0" borderId="0" xfId="0" applyNumberForma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170" fontId="0" fillId="0" borderId="0" xfId="0" applyNumberFormat="1" applyAlignment="1">
      <alignment horizontal="left"/>
    </xf>
    <xf numFmtId="170" fontId="0" fillId="3" borderId="0" xfId="0" applyNumberFormat="1" applyFill="1" applyAlignment="1">
      <alignment horizontal="left"/>
    </xf>
    <xf numFmtId="168" fontId="0" fillId="0" borderId="0" xfId="1" applyNumberFormat="1" applyFont="1" applyAlignment="1">
      <alignment horizontal="left"/>
    </xf>
    <xf numFmtId="170" fontId="4" fillId="0" borderId="0" xfId="0" applyNumberFormat="1" applyFont="1" applyFill="1" applyAlignment="1">
      <alignment horizontal="center"/>
    </xf>
    <xf numFmtId="3" fontId="3" fillId="3" borderId="0" xfId="1" applyNumberFormat="1" applyFont="1" applyFill="1" applyAlignment="1">
      <alignment horizontal="center"/>
    </xf>
    <xf numFmtId="3" fontId="3" fillId="0" borderId="0" xfId="1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left"/>
    </xf>
    <xf numFmtId="167" fontId="6" fillId="0" borderId="10" xfId="1" applyNumberFormat="1" applyFont="1" applyBorder="1" applyAlignment="1" applyProtection="1">
      <alignment horizontal="center"/>
      <protection locked="0"/>
    </xf>
    <xf numFmtId="166" fontId="0" fillId="0" borderId="0" xfId="0" applyBorder="1" applyAlignment="1" applyProtection="1">
      <alignment horizontal="left"/>
      <protection locked="0"/>
    </xf>
    <xf numFmtId="166" fontId="0" fillId="0" borderId="0" xfId="0" applyProtection="1">
      <protection locked="0"/>
    </xf>
    <xf numFmtId="166" fontId="6" fillId="0" borderId="1" xfId="0" applyFont="1" applyBorder="1" applyAlignment="1">
      <alignment horizontal="center"/>
    </xf>
    <xf numFmtId="164" fontId="0" fillId="0" borderId="0" xfId="1" applyFont="1"/>
    <xf numFmtId="166" fontId="6" fillId="0" borderId="10" xfId="0" applyFont="1" applyBorder="1" applyAlignment="1">
      <alignment horizontal="left" indent="2"/>
    </xf>
    <xf numFmtId="166" fontId="6" fillId="0" borderId="0" xfId="0" applyFont="1" applyBorder="1" applyAlignment="1">
      <alignment horizontal="left" indent="2"/>
    </xf>
    <xf numFmtId="166" fontId="7" fillId="0" borderId="5" xfId="0" applyFont="1" applyBorder="1" applyAlignment="1">
      <alignment horizontal="center"/>
    </xf>
    <xf numFmtId="166" fontId="6" fillId="0" borderId="0" xfId="0" applyFont="1" applyAlignment="1">
      <alignment horizontal="center"/>
    </xf>
    <xf numFmtId="166" fontId="6" fillId="0" borderId="1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598\Downloads\ETAT%20DE%20TRANSIT%20FEVRIER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VRIER 2024"/>
      <sheetName val="Etat Transit company"/>
    </sheetNames>
    <sheetDataSet>
      <sheetData sheetId="0">
        <row r="20">
          <cell r="B20">
            <v>20417.658000000003</v>
          </cell>
          <cell r="C20">
            <v>527.4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0"/>
  <sheetViews>
    <sheetView showGridLines="0" tabSelected="1" topLeftCell="A508" zoomScaleNormal="100" workbookViewId="0">
      <selection activeCell="C541" sqref="C541"/>
    </sheetView>
  </sheetViews>
  <sheetFormatPr baseColWidth="10" defaultColWidth="12.6640625" defaultRowHeight="15.75" x14ac:dyDescent="0.25"/>
  <cols>
    <col min="1" max="1" width="15.77734375" customWidth="1"/>
    <col min="2" max="2" width="24.21875" customWidth="1"/>
    <col min="3" max="3" width="22.77734375" customWidth="1"/>
    <col min="4" max="4" width="23.77734375" customWidth="1"/>
  </cols>
  <sheetData>
    <row r="1" spans="1:4" x14ac:dyDescent="0.25">
      <c r="A1" s="7"/>
      <c r="B1" s="8"/>
      <c r="C1" s="8"/>
      <c r="D1" s="9"/>
    </row>
    <row r="2" spans="1:4" x14ac:dyDescent="0.25">
      <c r="A2" s="10" t="s">
        <v>0</v>
      </c>
      <c r="B2" s="11"/>
      <c r="C2" s="11"/>
      <c r="D2" s="12" t="s">
        <v>1</v>
      </c>
    </row>
    <row r="3" spans="1:4" x14ac:dyDescent="0.25">
      <c r="A3" s="113" t="s">
        <v>32</v>
      </c>
      <c r="B3" s="114"/>
      <c r="C3" s="114"/>
      <c r="D3" s="115"/>
    </row>
    <row r="4" spans="1:4" x14ac:dyDescent="0.25">
      <c r="A4" s="113" t="s">
        <v>33</v>
      </c>
      <c r="B4" s="114"/>
      <c r="C4" s="114"/>
      <c r="D4" s="115"/>
    </row>
    <row r="5" spans="1:4" x14ac:dyDescent="0.25">
      <c r="A5" s="13"/>
      <c r="B5" s="14"/>
      <c r="C5" s="14"/>
      <c r="D5" s="15"/>
    </row>
    <row r="6" spans="1:4" x14ac:dyDescent="0.25">
      <c r="A6" s="42"/>
      <c r="B6" s="17"/>
      <c r="C6" s="17"/>
      <c r="D6" s="18"/>
    </row>
    <row r="7" spans="1:4" x14ac:dyDescent="0.25">
      <c r="A7" s="48" t="s">
        <v>19</v>
      </c>
      <c r="B7" s="19" t="s">
        <v>34</v>
      </c>
      <c r="C7" s="19" t="s">
        <v>2</v>
      </c>
      <c r="D7" s="20" t="s">
        <v>3</v>
      </c>
    </row>
    <row r="8" spans="1:4" x14ac:dyDescent="0.25">
      <c r="A8" s="44"/>
      <c r="B8" s="21"/>
      <c r="C8" s="21"/>
      <c r="D8" s="22"/>
    </row>
    <row r="9" spans="1:4" hidden="1" x14ac:dyDescent="0.25">
      <c r="A9" s="43"/>
      <c r="B9" s="23"/>
      <c r="C9" s="23"/>
      <c r="D9" s="109"/>
    </row>
    <row r="10" spans="1:4" hidden="1" x14ac:dyDescent="0.25">
      <c r="A10" s="45" t="s">
        <v>35</v>
      </c>
      <c r="B10" s="24">
        <v>180.4</v>
      </c>
      <c r="C10" s="24">
        <v>31.5</v>
      </c>
      <c r="D10" s="25">
        <f t="shared" ref="D10:D73" si="0">B10+C10</f>
        <v>211.9</v>
      </c>
    </row>
    <row r="11" spans="1:4" hidden="1" x14ac:dyDescent="0.25">
      <c r="A11" s="45" t="s">
        <v>36</v>
      </c>
      <c r="B11" s="24">
        <v>81.2</v>
      </c>
      <c r="C11" s="26">
        <v>16</v>
      </c>
      <c r="D11" s="25">
        <f t="shared" si="0"/>
        <v>97.2</v>
      </c>
    </row>
    <row r="12" spans="1:4" hidden="1" x14ac:dyDescent="0.25">
      <c r="A12" s="45"/>
      <c r="B12" s="24"/>
      <c r="C12" s="26"/>
      <c r="D12" s="25"/>
    </row>
    <row r="13" spans="1:4" hidden="1" x14ac:dyDescent="0.25">
      <c r="A13" s="45" t="s">
        <v>37</v>
      </c>
      <c r="B13" s="24">
        <v>70.900000000000006</v>
      </c>
      <c r="C13" s="24">
        <v>28.1</v>
      </c>
      <c r="D13" s="25">
        <f t="shared" si="0"/>
        <v>99</v>
      </c>
    </row>
    <row r="14" spans="1:4" hidden="1" x14ac:dyDescent="0.25">
      <c r="A14" s="45" t="s">
        <v>38</v>
      </c>
      <c r="B14" s="24">
        <v>123.1</v>
      </c>
      <c r="C14" s="24">
        <v>28.1</v>
      </c>
      <c r="D14" s="25">
        <f t="shared" si="0"/>
        <v>151.19999999999999</v>
      </c>
    </row>
    <row r="15" spans="1:4" hidden="1" x14ac:dyDescent="0.25">
      <c r="A15" s="45" t="s">
        <v>39</v>
      </c>
      <c r="B15" s="24">
        <v>142.5</v>
      </c>
      <c r="C15" s="24">
        <v>28.2</v>
      </c>
      <c r="D15" s="25">
        <f t="shared" si="0"/>
        <v>170.7</v>
      </c>
    </row>
    <row r="16" spans="1:4" hidden="1" x14ac:dyDescent="0.25">
      <c r="A16" s="50" t="s">
        <v>40</v>
      </c>
      <c r="B16" s="24">
        <v>169.4</v>
      </c>
      <c r="C16" s="24">
        <v>29.1</v>
      </c>
      <c r="D16" s="25">
        <f t="shared" si="0"/>
        <v>198.5</v>
      </c>
    </row>
    <row r="17" spans="1:4" hidden="1" x14ac:dyDescent="0.25">
      <c r="A17" s="45">
        <v>2001</v>
      </c>
      <c r="B17" s="24">
        <v>155</v>
      </c>
      <c r="C17" s="24">
        <v>20.3</v>
      </c>
      <c r="D17" s="25">
        <f t="shared" si="0"/>
        <v>175.3</v>
      </c>
    </row>
    <row r="18" spans="1:4" hidden="1" x14ac:dyDescent="0.25">
      <c r="A18" s="45">
        <v>2002</v>
      </c>
      <c r="B18" s="24">
        <v>156</v>
      </c>
      <c r="C18" s="24">
        <v>19.600000000000001</v>
      </c>
      <c r="D18" s="25">
        <f t="shared" si="0"/>
        <v>175.6</v>
      </c>
    </row>
    <row r="19" spans="1:4" hidden="1" x14ac:dyDescent="0.25">
      <c r="A19" s="43"/>
      <c r="B19" s="24"/>
      <c r="C19" s="24"/>
      <c r="D19" s="25">
        <f t="shared" si="0"/>
        <v>0</v>
      </c>
    </row>
    <row r="20" spans="1:4" hidden="1" x14ac:dyDescent="0.25">
      <c r="A20" s="45" t="s">
        <v>38</v>
      </c>
      <c r="B20" s="24"/>
      <c r="C20" s="24"/>
      <c r="D20" s="25">
        <f t="shared" si="0"/>
        <v>0</v>
      </c>
    </row>
    <row r="21" spans="1:4" hidden="1" x14ac:dyDescent="0.25">
      <c r="A21" s="45" t="s">
        <v>4</v>
      </c>
      <c r="B21" s="24">
        <v>21.1</v>
      </c>
      <c r="C21" s="24">
        <v>5.6</v>
      </c>
      <c r="D21" s="25">
        <f t="shared" si="0"/>
        <v>26.700000000000003</v>
      </c>
    </row>
    <row r="22" spans="1:4" hidden="1" x14ac:dyDescent="0.25">
      <c r="A22" s="45" t="s">
        <v>5</v>
      </c>
      <c r="B22" s="24">
        <v>34.799999999999997</v>
      </c>
      <c r="C22" s="24">
        <v>8.6999999999999993</v>
      </c>
      <c r="D22" s="25">
        <f t="shared" si="0"/>
        <v>43.5</v>
      </c>
    </row>
    <row r="23" spans="1:4" hidden="1" x14ac:dyDescent="0.25">
      <c r="A23" s="45" t="s">
        <v>6</v>
      </c>
      <c r="B23" s="26">
        <v>33</v>
      </c>
      <c r="C23" s="26">
        <v>5.0999999999999996</v>
      </c>
      <c r="D23" s="25">
        <f t="shared" si="0"/>
        <v>38.1</v>
      </c>
    </row>
    <row r="24" spans="1:4" hidden="1" x14ac:dyDescent="0.25">
      <c r="A24" s="45" t="s">
        <v>41</v>
      </c>
      <c r="B24" s="24">
        <v>34.200000000000003</v>
      </c>
      <c r="C24" s="24">
        <v>8.6999999999999993</v>
      </c>
      <c r="D24" s="25">
        <f t="shared" si="0"/>
        <v>42.900000000000006</v>
      </c>
    </row>
    <row r="25" spans="1:4" hidden="1" x14ac:dyDescent="0.25">
      <c r="A25" s="45" t="s">
        <v>39</v>
      </c>
      <c r="B25" s="24"/>
      <c r="C25" s="24"/>
      <c r="D25" s="25">
        <f t="shared" si="0"/>
        <v>0</v>
      </c>
    </row>
    <row r="26" spans="1:4" hidden="1" x14ac:dyDescent="0.25">
      <c r="A26" s="45" t="s">
        <v>4</v>
      </c>
      <c r="B26" s="24">
        <v>40.1</v>
      </c>
      <c r="C26" s="24">
        <v>9.5</v>
      </c>
      <c r="D26" s="25">
        <f t="shared" si="0"/>
        <v>49.6</v>
      </c>
    </row>
    <row r="27" spans="1:4" hidden="1" x14ac:dyDescent="0.25">
      <c r="A27" s="45" t="s">
        <v>5</v>
      </c>
      <c r="B27" s="24">
        <f>SUM(B39:B41)</f>
        <v>33.700000000000003</v>
      </c>
      <c r="C27" s="24">
        <f>SUM(C39:C41)</f>
        <v>2.8000000000000003</v>
      </c>
      <c r="D27" s="25">
        <f t="shared" si="0"/>
        <v>36.5</v>
      </c>
    </row>
    <row r="28" spans="1:4" hidden="1" x14ac:dyDescent="0.25">
      <c r="A28" s="45" t="s">
        <v>6</v>
      </c>
      <c r="B28" s="24">
        <f>SUM(B42:B44)</f>
        <v>33.5</v>
      </c>
      <c r="C28" s="24">
        <f>SUM(C42:C44)</f>
        <v>7.3000000000000007</v>
      </c>
      <c r="D28" s="25">
        <f t="shared" si="0"/>
        <v>40.799999999999997</v>
      </c>
    </row>
    <row r="29" spans="1:4" hidden="1" x14ac:dyDescent="0.25">
      <c r="A29" s="45" t="s">
        <v>41</v>
      </c>
      <c r="B29" s="24">
        <f>SUM(B45:B47)</f>
        <v>35.200000000000003</v>
      </c>
      <c r="C29" s="24">
        <f>SUM(C45:C47)</f>
        <v>8.6</v>
      </c>
      <c r="D29" s="25">
        <f t="shared" si="0"/>
        <v>43.800000000000004</v>
      </c>
    </row>
    <row r="30" spans="1:4" hidden="1" x14ac:dyDescent="0.25">
      <c r="A30" s="43"/>
      <c r="B30" s="24"/>
      <c r="C30" s="24"/>
      <c r="D30" s="25">
        <f t="shared" si="0"/>
        <v>0</v>
      </c>
    </row>
    <row r="31" spans="1:4" hidden="1" x14ac:dyDescent="0.25">
      <c r="A31" s="45" t="s">
        <v>40</v>
      </c>
      <c r="B31" s="24"/>
      <c r="C31" s="24"/>
      <c r="D31" s="25">
        <f t="shared" si="0"/>
        <v>0</v>
      </c>
    </row>
    <row r="32" spans="1:4" hidden="1" x14ac:dyDescent="0.25">
      <c r="A32" s="45" t="s">
        <v>4</v>
      </c>
      <c r="B32" s="24">
        <v>39.1</v>
      </c>
      <c r="C32" s="24">
        <v>9.6</v>
      </c>
      <c r="D32" s="25">
        <f t="shared" si="0"/>
        <v>48.7</v>
      </c>
    </row>
    <row r="33" spans="1:4" hidden="1" x14ac:dyDescent="0.25">
      <c r="A33" s="45" t="s">
        <v>5</v>
      </c>
      <c r="B33" s="24">
        <v>43.1</v>
      </c>
      <c r="C33" s="24">
        <v>6.8</v>
      </c>
      <c r="D33" s="25">
        <f t="shared" si="0"/>
        <v>49.9</v>
      </c>
    </row>
    <row r="34" spans="1:4" hidden="1" x14ac:dyDescent="0.25">
      <c r="A34" s="45" t="s">
        <v>6</v>
      </c>
      <c r="B34" s="24">
        <v>42.203999999999994</v>
      </c>
      <c r="C34" s="24">
        <v>5.1989999999999998</v>
      </c>
      <c r="D34" s="25">
        <f t="shared" si="0"/>
        <v>47.402999999999992</v>
      </c>
    </row>
    <row r="35" spans="1:4" hidden="1" x14ac:dyDescent="0.25">
      <c r="A35" s="45" t="s">
        <v>41</v>
      </c>
      <c r="B35" s="24">
        <v>45.3</v>
      </c>
      <c r="C35" s="24">
        <v>7.4</v>
      </c>
      <c r="D35" s="25">
        <f t="shared" si="0"/>
        <v>52.699999999999996</v>
      </c>
    </row>
    <row r="36" spans="1:4" hidden="1" x14ac:dyDescent="0.25">
      <c r="A36" s="45">
        <v>2003</v>
      </c>
      <c r="B36" s="24">
        <v>175.3</v>
      </c>
      <c r="C36" s="24">
        <v>26.9</v>
      </c>
      <c r="D36" s="25">
        <f t="shared" si="0"/>
        <v>202.20000000000002</v>
      </c>
    </row>
    <row r="37" spans="1:4" hidden="1" x14ac:dyDescent="0.25">
      <c r="A37" s="45">
        <v>2003</v>
      </c>
      <c r="B37" s="24"/>
      <c r="C37" s="24"/>
      <c r="D37" s="25">
        <f t="shared" si="0"/>
        <v>0</v>
      </c>
    </row>
    <row r="38" spans="1:4" hidden="1" x14ac:dyDescent="0.25">
      <c r="A38" s="45">
        <v>2003</v>
      </c>
      <c r="B38" s="24"/>
      <c r="C38" s="24"/>
      <c r="D38" s="25">
        <f t="shared" si="0"/>
        <v>0</v>
      </c>
    </row>
    <row r="39" spans="1:4" hidden="1" x14ac:dyDescent="0.25">
      <c r="A39" s="45">
        <v>2003</v>
      </c>
      <c r="B39" s="26">
        <v>17</v>
      </c>
      <c r="C39" s="24">
        <v>0.8</v>
      </c>
      <c r="D39" s="25">
        <f t="shared" si="0"/>
        <v>17.8</v>
      </c>
    </row>
    <row r="40" spans="1:4" hidden="1" x14ac:dyDescent="0.25">
      <c r="A40" s="45">
        <v>2003</v>
      </c>
      <c r="B40" s="24">
        <v>7.4</v>
      </c>
      <c r="C40" s="26">
        <v>1.1000000000000001</v>
      </c>
      <c r="D40" s="25">
        <f t="shared" si="0"/>
        <v>8.5</v>
      </c>
    </row>
    <row r="41" spans="1:4" hidden="1" x14ac:dyDescent="0.25">
      <c r="A41" s="45">
        <v>2003</v>
      </c>
      <c r="B41" s="24">
        <v>9.3000000000000007</v>
      </c>
      <c r="C41" s="24">
        <v>0.9</v>
      </c>
      <c r="D41" s="25">
        <f t="shared" si="0"/>
        <v>10.200000000000001</v>
      </c>
    </row>
    <row r="42" spans="1:4" hidden="1" x14ac:dyDescent="0.25">
      <c r="A42" s="45">
        <v>2003</v>
      </c>
      <c r="B42" s="24">
        <v>10.1</v>
      </c>
      <c r="C42" s="24">
        <v>0.8</v>
      </c>
      <c r="D42" s="25">
        <f t="shared" si="0"/>
        <v>10.9</v>
      </c>
    </row>
    <row r="43" spans="1:4" hidden="1" x14ac:dyDescent="0.25">
      <c r="A43" s="45">
        <v>2003</v>
      </c>
      <c r="B43" s="24">
        <v>11.1</v>
      </c>
      <c r="C43" s="24">
        <v>2.9</v>
      </c>
      <c r="D43" s="25">
        <f t="shared" si="0"/>
        <v>14</v>
      </c>
    </row>
    <row r="44" spans="1:4" hidden="1" x14ac:dyDescent="0.25">
      <c r="A44" s="45">
        <v>2003</v>
      </c>
      <c r="B44" s="24">
        <v>12.3</v>
      </c>
      <c r="C44" s="24">
        <v>3.6</v>
      </c>
      <c r="D44" s="25">
        <f t="shared" si="0"/>
        <v>15.9</v>
      </c>
    </row>
    <row r="45" spans="1:4" hidden="1" x14ac:dyDescent="0.25">
      <c r="A45" s="45">
        <v>2003</v>
      </c>
      <c r="B45" s="24">
        <v>11.1</v>
      </c>
      <c r="C45" s="24">
        <v>3.1</v>
      </c>
      <c r="D45" s="25">
        <f t="shared" si="0"/>
        <v>14.2</v>
      </c>
    </row>
    <row r="46" spans="1:4" hidden="1" x14ac:dyDescent="0.25">
      <c r="A46" s="45">
        <v>2003</v>
      </c>
      <c r="B46" s="24">
        <v>8.6</v>
      </c>
      <c r="C46" s="24">
        <v>2.9</v>
      </c>
      <c r="D46" s="25">
        <f t="shared" si="0"/>
        <v>11.5</v>
      </c>
    </row>
    <row r="47" spans="1:4" hidden="1" x14ac:dyDescent="0.25">
      <c r="A47" s="45">
        <v>2003</v>
      </c>
      <c r="B47" s="24">
        <v>15.5</v>
      </c>
      <c r="C47" s="24">
        <v>2.6</v>
      </c>
      <c r="D47" s="25">
        <f t="shared" si="0"/>
        <v>18.100000000000001</v>
      </c>
    </row>
    <row r="48" spans="1:4" hidden="1" x14ac:dyDescent="0.25">
      <c r="A48" s="45">
        <v>2003</v>
      </c>
      <c r="B48" s="24"/>
      <c r="C48" s="24"/>
      <c r="D48" s="25">
        <f t="shared" si="0"/>
        <v>0</v>
      </c>
    </row>
    <row r="49" spans="1:4" hidden="1" x14ac:dyDescent="0.25">
      <c r="A49" s="45">
        <v>2003</v>
      </c>
      <c r="B49" s="24">
        <v>35.4</v>
      </c>
      <c r="C49" s="24">
        <v>8.6</v>
      </c>
      <c r="D49" s="25">
        <f t="shared" si="0"/>
        <v>44</v>
      </c>
    </row>
    <row r="50" spans="1:4" hidden="1" x14ac:dyDescent="0.25">
      <c r="A50" s="45">
        <v>2003</v>
      </c>
      <c r="B50" s="24">
        <v>43.9</v>
      </c>
      <c r="C50" s="24">
        <v>0.9</v>
      </c>
      <c r="D50" s="25">
        <f t="shared" si="0"/>
        <v>44.8</v>
      </c>
    </row>
    <row r="51" spans="1:4" hidden="1" x14ac:dyDescent="0.25">
      <c r="A51" s="45">
        <v>2003</v>
      </c>
      <c r="B51" s="24">
        <v>36.1</v>
      </c>
      <c r="C51" s="24">
        <v>4.8</v>
      </c>
      <c r="D51" s="25">
        <f t="shared" si="0"/>
        <v>40.9</v>
      </c>
    </row>
    <row r="52" spans="1:4" hidden="1" x14ac:dyDescent="0.25">
      <c r="A52" s="45">
        <v>2003</v>
      </c>
      <c r="B52" s="24">
        <v>39.557562000000004</v>
      </c>
      <c r="C52" s="24">
        <v>6.0387740000000001</v>
      </c>
      <c r="D52" s="25">
        <f t="shared" si="0"/>
        <v>45.596336000000008</v>
      </c>
    </row>
    <row r="53" spans="1:4" hidden="1" x14ac:dyDescent="0.25">
      <c r="A53" s="45">
        <v>2003</v>
      </c>
      <c r="B53" s="24">
        <v>169.1</v>
      </c>
      <c r="C53" s="24">
        <v>14.6</v>
      </c>
      <c r="D53" s="25">
        <f t="shared" si="0"/>
        <v>183.7</v>
      </c>
    </row>
    <row r="54" spans="1:4" hidden="1" x14ac:dyDescent="0.25">
      <c r="A54" s="45">
        <v>2003</v>
      </c>
      <c r="B54" s="24"/>
      <c r="C54" s="24"/>
      <c r="D54" s="25">
        <f t="shared" si="0"/>
        <v>0</v>
      </c>
    </row>
    <row r="55" spans="1:4" hidden="1" x14ac:dyDescent="0.25">
      <c r="A55" s="45">
        <v>2003</v>
      </c>
      <c r="B55" s="24"/>
      <c r="C55" s="24"/>
      <c r="D55" s="25">
        <f t="shared" si="0"/>
        <v>0</v>
      </c>
    </row>
    <row r="56" spans="1:4" hidden="1" x14ac:dyDescent="0.25">
      <c r="A56" s="45">
        <v>2003</v>
      </c>
      <c r="B56" s="24"/>
      <c r="C56" s="24"/>
      <c r="D56" s="25">
        <f t="shared" si="0"/>
        <v>0</v>
      </c>
    </row>
    <row r="57" spans="1:4" hidden="1" x14ac:dyDescent="0.25">
      <c r="A57" s="45">
        <v>2003</v>
      </c>
      <c r="B57" s="24">
        <v>12.2</v>
      </c>
      <c r="C57" s="24">
        <v>2.2999999999999998</v>
      </c>
      <c r="D57" s="25">
        <f t="shared" si="0"/>
        <v>14.5</v>
      </c>
    </row>
    <row r="58" spans="1:4" hidden="1" x14ac:dyDescent="0.25">
      <c r="A58" s="45">
        <v>2003</v>
      </c>
      <c r="B58" s="24">
        <v>14.4</v>
      </c>
      <c r="C58" s="24">
        <v>3.8</v>
      </c>
      <c r="D58" s="25">
        <f t="shared" si="0"/>
        <v>18.2</v>
      </c>
    </row>
    <row r="59" spans="1:4" hidden="1" x14ac:dyDescent="0.25">
      <c r="A59" s="45">
        <v>2003</v>
      </c>
      <c r="B59" s="24">
        <v>12.5</v>
      </c>
      <c r="C59" s="24">
        <v>3.5</v>
      </c>
      <c r="D59" s="25">
        <f t="shared" si="0"/>
        <v>16</v>
      </c>
    </row>
    <row r="60" spans="1:4" hidden="1" x14ac:dyDescent="0.25">
      <c r="A60" s="45">
        <v>2003</v>
      </c>
      <c r="B60" s="24">
        <v>15.2</v>
      </c>
      <c r="C60" s="24">
        <v>3.2</v>
      </c>
      <c r="D60" s="25">
        <f t="shared" si="0"/>
        <v>18.399999999999999</v>
      </c>
    </row>
    <row r="61" spans="1:4" hidden="1" x14ac:dyDescent="0.25">
      <c r="A61" s="45">
        <v>2003</v>
      </c>
      <c r="B61" s="24">
        <v>15.7</v>
      </c>
      <c r="C61" s="24">
        <v>2.4</v>
      </c>
      <c r="D61" s="25">
        <f t="shared" si="0"/>
        <v>18.099999999999998</v>
      </c>
    </row>
    <row r="62" spans="1:4" hidden="1" x14ac:dyDescent="0.25">
      <c r="A62" s="45">
        <v>2003</v>
      </c>
      <c r="B62" s="24">
        <v>12.2</v>
      </c>
      <c r="C62" s="24">
        <v>1.2</v>
      </c>
      <c r="D62" s="25">
        <f t="shared" si="0"/>
        <v>13.399999999999999</v>
      </c>
    </row>
    <row r="63" spans="1:4" hidden="1" x14ac:dyDescent="0.25">
      <c r="A63" s="45">
        <v>2003</v>
      </c>
      <c r="B63" s="24">
        <v>11.1</v>
      </c>
      <c r="C63" s="24">
        <v>1.4</v>
      </c>
      <c r="D63" s="25">
        <f t="shared" si="0"/>
        <v>12.5</v>
      </c>
    </row>
    <row r="64" spans="1:4" hidden="1" x14ac:dyDescent="0.25">
      <c r="A64" s="45">
        <v>2003</v>
      </c>
      <c r="B64" s="24">
        <v>15.7</v>
      </c>
      <c r="C64" s="24">
        <v>1</v>
      </c>
      <c r="D64" s="25">
        <f t="shared" si="0"/>
        <v>16.7</v>
      </c>
    </row>
    <row r="65" spans="1:15" hidden="1" x14ac:dyDescent="0.25">
      <c r="A65" s="45">
        <v>2003</v>
      </c>
      <c r="B65" s="24">
        <v>15.404</v>
      </c>
      <c r="C65" s="24">
        <v>2.7989999999999999</v>
      </c>
      <c r="D65" s="25">
        <f t="shared" si="0"/>
        <v>18.202999999999999</v>
      </c>
    </row>
    <row r="66" spans="1:15" hidden="1" x14ac:dyDescent="0.25">
      <c r="A66" s="45">
        <v>2003</v>
      </c>
      <c r="B66" s="24">
        <v>12.3</v>
      </c>
      <c r="C66" s="24">
        <v>3.3</v>
      </c>
      <c r="D66" s="25">
        <f t="shared" si="0"/>
        <v>15.600000000000001</v>
      </c>
    </row>
    <row r="67" spans="1:15" hidden="1" x14ac:dyDescent="0.25">
      <c r="A67" s="45">
        <v>2003</v>
      </c>
      <c r="B67" s="24">
        <v>15.9</v>
      </c>
      <c r="C67" s="24">
        <v>1.9</v>
      </c>
      <c r="D67" s="25">
        <f t="shared" si="0"/>
        <v>17.8</v>
      </c>
    </row>
    <row r="68" spans="1:15" hidden="1" x14ac:dyDescent="0.25">
      <c r="A68" s="45">
        <v>2003</v>
      </c>
      <c r="B68" s="24">
        <v>17.100000000000001</v>
      </c>
      <c r="C68" s="24">
        <v>2.2000000000000002</v>
      </c>
      <c r="D68" s="25">
        <f t="shared" si="0"/>
        <v>19.3</v>
      </c>
    </row>
    <row r="69" spans="1:15" hidden="1" x14ac:dyDescent="0.25">
      <c r="A69" s="45">
        <v>2003</v>
      </c>
      <c r="B69" s="24">
        <v>38.700000000000003</v>
      </c>
      <c r="C69" s="24">
        <v>2.7</v>
      </c>
      <c r="D69" s="25">
        <f t="shared" si="0"/>
        <v>41.400000000000006</v>
      </c>
    </row>
    <row r="70" spans="1:15" hidden="1" x14ac:dyDescent="0.25">
      <c r="A70" s="45">
        <v>2003</v>
      </c>
      <c r="B70" s="24">
        <v>38.357531000000002</v>
      </c>
      <c r="C70" s="24">
        <v>2.9160939999999997</v>
      </c>
      <c r="D70" s="25">
        <f t="shared" si="0"/>
        <v>41.273625000000003</v>
      </c>
    </row>
    <row r="71" spans="1:15" hidden="1" x14ac:dyDescent="0.25">
      <c r="A71" s="45">
        <v>2003</v>
      </c>
      <c r="B71" s="24">
        <v>38.409999999999997</v>
      </c>
      <c r="C71" s="24">
        <v>4.7</v>
      </c>
      <c r="D71" s="25">
        <f t="shared" si="0"/>
        <v>43.11</v>
      </c>
    </row>
    <row r="72" spans="1:15" hidden="1" x14ac:dyDescent="0.25">
      <c r="A72" s="45">
        <v>2003</v>
      </c>
      <c r="B72" s="24">
        <v>40.491484</v>
      </c>
      <c r="C72" s="24">
        <v>9.3114419999999996</v>
      </c>
      <c r="D72" s="25">
        <f t="shared" si="0"/>
        <v>49.802925999999999</v>
      </c>
    </row>
    <row r="73" spans="1:15" hidden="1" x14ac:dyDescent="0.25">
      <c r="A73" s="45">
        <v>2003</v>
      </c>
      <c r="B73" s="24"/>
      <c r="C73" s="24"/>
      <c r="D73" s="25">
        <f t="shared" si="0"/>
        <v>0</v>
      </c>
    </row>
    <row r="74" spans="1:15" hidden="1" x14ac:dyDescent="0.25">
      <c r="A74" s="45">
        <v>2004</v>
      </c>
      <c r="B74" s="24">
        <v>169.1</v>
      </c>
      <c r="C74" s="24">
        <v>14.6</v>
      </c>
      <c r="D74" s="25">
        <f>B74+C74</f>
        <v>183.7</v>
      </c>
    </row>
    <row r="75" spans="1:15" hidden="1" x14ac:dyDescent="0.25">
      <c r="A75" s="45">
        <v>2005</v>
      </c>
      <c r="B75" s="24">
        <v>188.5</v>
      </c>
      <c r="C75" s="24">
        <v>16.5</v>
      </c>
      <c r="D75" s="25">
        <f>B75+C75</f>
        <v>205</v>
      </c>
      <c r="H75" s="51"/>
      <c r="I75" s="3"/>
      <c r="J75" s="3"/>
      <c r="K75" s="3"/>
      <c r="L75" s="3"/>
      <c r="M75" s="3"/>
    </row>
    <row r="76" spans="1:15" hidden="1" x14ac:dyDescent="0.25">
      <c r="A76" s="45">
        <v>2005</v>
      </c>
      <c r="B76" s="24"/>
      <c r="C76" s="24"/>
      <c r="D76" s="25">
        <f t="shared" ref="D76:D82" si="1">B76+C76</f>
        <v>0</v>
      </c>
      <c r="H76" s="52"/>
      <c r="I76" s="3"/>
      <c r="J76" s="3"/>
      <c r="K76" s="3"/>
      <c r="L76" s="3"/>
      <c r="M76" s="3"/>
    </row>
    <row r="77" spans="1:15" hidden="1" x14ac:dyDescent="0.25">
      <c r="A77" s="45">
        <v>2005</v>
      </c>
      <c r="B77" s="24"/>
      <c r="C77" s="24"/>
      <c r="D77" s="25">
        <f t="shared" si="1"/>
        <v>0</v>
      </c>
      <c r="F77" s="53"/>
      <c r="G77" s="53"/>
      <c r="H77" s="54"/>
      <c r="I77" s="55" t="s">
        <v>42</v>
      </c>
      <c r="J77" s="55" t="s">
        <v>43</v>
      </c>
      <c r="K77" s="55" t="s">
        <v>44</v>
      </c>
      <c r="L77" s="55" t="s">
        <v>45</v>
      </c>
      <c r="M77" s="55" t="s">
        <v>46</v>
      </c>
      <c r="N77" s="53" t="s">
        <v>47</v>
      </c>
      <c r="O77" s="53" t="s">
        <v>48</v>
      </c>
    </row>
    <row r="78" spans="1:15" hidden="1" x14ac:dyDescent="0.25">
      <c r="A78" s="45">
        <v>2005</v>
      </c>
      <c r="B78" s="24">
        <v>44.219893999999996</v>
      </c>
      <c r="C78" s="24">
        <v>9.8175150000000002</v>
      </c>
      <c r="D78" s="25">
        <f t="shared" si="1"/>
        <v>54.037408999999997</v>
      </c>
      <c r="F78" s="56"/>
      <c r="G78" s="56"/>
      <c r="H78" s="57"/>
      <c r="I78" s="58"/>
      <c r="J78" s="59"/>
      <c r="K78" s="58"/>
      <c r="L78" s="55"/>
      <c r="M78" s="58"/>
      <c r="N78" s="53"/>
      <c r="O78" s="60"/>
    </row>
    <row r="79" spans="1:15" hidden="1" x14ac:dyDescent="0.25">
      <c r="A79" s="45">
        <v>2005</v>
      </c>
      <c r="B79" s="24">
        <v>47.6</v>
      </c>
      <c r="C79" s="24">
        <v>7.4</v>
      </c>
      <c r="D79" s="25">
        <f t="shared" si="1"/>
        <v>55</v>
      </c>
      <c r="F79" s="61"/>
      <c r="G79" s="62"/>
      <c r="H79" s="63"/>
      <c r="I79" s="64">
        <v>6</v>
      </c>
      <c r="J79" s="65"/>
      <c r="K79" s="64"/>
      <c r="L79" s="64"/>
      <c r="M79" s="64">
        <v>861.56500000000005</v>
      </c>
      <c r="N79" s="4">
        <f t="shared" ref="N79:N119" si="2">SUM(F79:M79)</f>
        <v>867.56500000000005</v>
      </c>
      <c r="O79" s="66">
        <f t="shared" ref="O79:O84" si="3">SUM(F79:L79)</f>
        <v>6</v>
      </c>
    </row>
    <row r="80" spans="1:15" hidden="1" x14ac:dyDescent="0.25">
      <c r="A80" s="45">
        <v>2005</v>
      </c>
      <c r="B80" s="24">
        <v>44.013782999999997</v>
      </c>
      <c r="C80" s="24">
        <v>5.577826</v>
      </c>
      <c r="D80" s="25">
        <f t="shared" si="1"/>
        <v>49.591608999999998</v>
      </c>
      <c r="F80" s="61"/>
      <c r="G80" s="62"/>
      <c r="H80" s="63"/>
      <c r="I80" s="64"/>
      <c r="J80" s="65"/>
      <c r="K80" s="64"/>
      <c r="L80" s="64"/>
      <c r="M80" s="64"/>
      <c r="N80" s="4">
        <f t="shared" si="2"/>
        <v>0</v>
      </c>
      <c r="O80" s="66">
        <f t="shared" si="3"/>
        <v>0</v>
      </c>
    </row>
    <row r="81" spans="1:15" hidden="1" x14ac:dyDescent="0.25">
      <c r="A81" s="45">
        <v>2005</v>
      </c>
      <c r="B81" s="24">
        <v>39.501899999999999</v>
      </c>
      <c r="C81" s="24">
        <v>4.2054840000000002</v>
      </c>
      <c r="D81" s="25">
        <f t="shared" si="1"/>
        <v>43.707383999999998</v>
      </c>
      <c r="F81" s="61"/>
      <c r="G81" s="62"/>
      <c r="H81" s="63"/>
      <c r="I81" s="64"/>
      <c r="J81" s="64"/>
      <c r="K81" s="64"/>
      <c r="L81" s="64"/>
      <c r="M81" s="64"/>
      <c r="N81" s="4">
        <f t="shared" si="2"/>
        <v>0</v>
      </c>
      <c r="O81" s="66">
        <f t="shared" si="3"/>
        <v>0</v>
      </c>
    </row>
    <row r="82" spans="1:15" hidden="1" x14ac:dyDescent="0.25">
      <c r="A82" s="45">
        <v>2005</v>
      </c>
      <c r="B82" s="27"/>
      <c r="C82" s="27"/>
      <c r="D82" s="25">
        <f t="shared" si="1"/>
        <v>0</v>
      </c>
      <c r="F82" s="61"/>
      <c r="G82" s="62"/>
      <c r="H82" s="63"/>
      <c r="I82" s="64"/>
      <c r="J82" s="64"/>
      <c r="K82" s="64"/>
      <c r="L82" s="64"/>
      <c r="M82" s="64"/>
      <c r="N82" s="4">
        <f t="shared" si="2"/>
        <v>0</v>
      </c>
      <c r="O82" s="66">
        <f t="shared" si="3"/>
        <v>0</v>
      </c>
    </row>
    <row r="83" spans="1:15" hidden="1" x14ac:dyDescent="0.25">
      <c r="A83" s="45">
        <v>2006</v>
      </c>
      <c r="B83" s="24">
        <v>172.069422</v>
      </c>
      <c r="C83" s="24">
        <v>10.461635000000001</v>
      </c>
      <c r="D83" s="25">
        <v>182.63390999999999</v>
      </c>
      <c r="F83" s="61"/>
      <c r="G83" s="66"/>
      <c r="H83" s="63"/>
      <c r="I83" s="64"/>
      <c r="J83" s="64"/>
      <c r="K83" s="64"/>
      <c r="L83" s="64"/>
      <c r="M83" s="64"/>
      <c r="N83" s="4">
        <f t="shared" si="2"/>
        <v>0</v>
      </c>
      <c r="O83" s="66">
        <f t="shared" si="3"/>
        <v>0</v>
      </c>
    </row>
    <row r="84" spans="1:15" hidden="1" x14ac:dyDescent="0.25">
      <c r="A84" s="45">
        <v>2007</v>
      </c>
      <c r="B84" s="24">
        <v>123.63696499999999</v>
      </c>
      <c r="C84" s="24">
        <v>12.539532999999999</v>
      </c>
      <c r="D84" s="25">
        <v>136.07649799999999</v>
      </c>
      <c r="F84" s="61"/>
      <c r="G84" s="67"/>
      <c r="H84" s="63"/>
      <c r="I84" s="64"/>
      <c r="J84" s="64"/>
      <c r="K84" s="64"/>
      <c r="L84" s="64"/>
      <c r="M84" s="64"/>
      <c r="N84" s="4">
        <f t="shared" si="2"/>
        <v>0</v>
      </c>
      <c r="O84" s="66">
        <f t="shared" si="3"/>
        <v>0</v>
      </c>
    </row>
    <row r="85" spans="1:15" hidden="1" x14ac:dyDescent="0.25">
      <c r="A85" s="45"/>
      <c r="B85" s="24"/>
      <c r="C85" s="24"/>
      <c r="D85" s="28"/>
      <c r="F85" s="61"/>
      <c r="G85" s="67"/>
      <c r="H85" s="63"/>
      <c r="I85" s="64"/>
      <c r="J85" s="64"/>
      <c r="K85" s="64"/>
      <c r="L85" s="64"/>
      <c r="M85" s="64"/>
      <c r="N85" s="4">
        <f t="shared" si="2"/>
        <v>0</v>
      </c>
      <c r="O85" s="66"/>
    </row>
    <row r="86" spans="1:15" hidden="1" x14ac:dyDescent="0.25">
      <c r="A86" s="45"/>
      <c r="B86" s="24"/>
      <c r="C86" s="24"/>
      <c r="D86" s="28"/>
      <c r="F86" s="61"/>
      <c r="G86" s="62"/>
      <c r="H86" s="63"/>
      <c r="I86" s="64"/>
      <c r="J86" s="64"/>
      <c r="K86" s="64"/>
      <c r="L86" s="64"/>
      <c r="M86" s="64">
        <v>89.031000000000006</v>
      </c>
      <c r="N86" s="4">
        <f t="shared" si="2"/>
        <v>89.031000000000006</v>
      </c>
      <c r="O86" s="66">
        <f t="shared" ref="O86:O119" si="4">SUM(F86:L86)</f>
        <v>0</v>
      </c>
    </row>
    <row r="87" spans="1:15" hidden="1" x14ac:dyDescent="0.25">
      <c r="A87" s="45">
        <v>2004</v>
      </c>
      <c r="B87" s="24"/>
      <c r="C87" s="24"/>
      <c r="D87" s="28"/>
      <c r="F87" s="61"/>
      <c r="G87" s="68"/>
      <c r="H87" s="63"/>
      <c r="I87" s="64"/>
      <c r="J87" s="64"/>
      <c r="K87" s="64"/>
      <c r="L87" s="64"/>
      <c r="M87" s="69"/>
      <c r="N87" s="4">
        <f t="shared" si="2"/>
        <v>0</v>
      </c>
      <c r="O87" s="66">
        <f t="shared" si="4"/>
        <v>0</v>
      </c>
    </row>
    <row r="88" spans="1:15" hidden="1" x14ac:dyDescent="0.25">
      <c r="A88" s="45" t="s">
        <v>4</v>
      </c>
      <c r="B88" s="24">
        <v>35.819834</v>
      </c>
      <c r="C88" s="24">
        <v>1.900528</v>
      </c>
      <c r="D88" s="28">
        <f>C88+B88</f>
        <v>37.720362000000002</v>
      </c>
      <c r="F88" s="61"/>
      <c r="G88" s="62"/>
      <c r="H88" s="63"/>
      <c r="I88" s="64">
        <v>680</v>
      </c>
      <c r="J88" s="64"/>
      <c r="K88" s="64"/>
      <c r="L88" s="64">
        <v>240</v>
      </c>
      <c r="M88" s="69">
        <v>524.20000000000005</v>
      </c>
      <c r="N88" s="4">
        <f t="shared" si="2"/>
        <v>1444.2</v>
      </c>
      <c r="O88" s="66">
        <f t="shared" si="4"/>
        <v>920</v>
      </c>
    </row>
    <row r="89" spans="1:15" hidden="1" x14ac:dyDescent="0.25">
      <c r="A89" s="45" t="s">
        <v>5</v>
      </c>
      <c r="B89" s="24">
        <v>47.594898999999998</v>
      </c>
      <c r="C89" s="24">
        <v>0.91595199999999999</v>
      </c>
      <c r="D89" s="28">
        <f>C89+B89</f>
        <v>48.510850999999995</v>
      </c>
      <c r="F89" s="61"/>
      <c r="G89" s="62"/>
      <c r="H89" s="63"/>
      <c r="I89" s="64">
        <v>6</v>
      </c>
      <c r="J89" s="70"/>
      <c r="K89" s="64"/>
      <c r="L89" s="64"/>
      <c r="M89" s="69">
        <v>3971.846</v>
      </c>
      <c r="N89" s="4">
        <f t="shared" si="2"/>
        <v>3977.846</v>
      </c>
      <c r="O89" s="66">
        <f t="shared" si="4"/>
        <v>6</v>
      </c>
    </row>
    <row r="90" spans="1:15" hidden="1" x14ac:dyDescent="0.25">
      <c r="A90" s="45" t="s">
        <v>6</v>
      </c>
      <c r="B90" s="24">
        <v>42.385618999999998</v>
      </c>
      <c r="C90" s="24">
        <v>5.1720189999999997</v>
      </c>
      <c r="D90" s="28">
        <v>47.557637999999997</v>
      </c>
      <c r="F90" s="61"/>
      <c r="G90" s="62"/>
      <c r="H90" s="63"/>
      <c r="I90" s="64"/>
      <c r="J90" s="64"/>
      <c r="K90" s="64"/>
      <c r="L90" s="64"/>
      <c r="M90" s="71">
        <v>1584.8119999999999</v>
      </c>
      <c r="N90" s="4">
        <f t="shared" si="2"/>
        <v>1584.8119999999999</v>
      </c>
      <c r="O90" s="66">
        <f t="shared" si="4"/>
        <v>0</v>
      </c>
    </row>
    <row r="91" spans="1:15" hidden="1" x14ac:dyDescent="0.25">
      <c r="A91" s="45" t="s">
        <v>41</v>
      </c>
      <c r="B91" s="24">
        <v>43.268206999999997</v>
      </c>
      <c r="C91" s="24">
        <v>6.6197689999999998</v>
      </c>
      <c r="D91" s="28">
        <v>49.887976000000002</v>
      </c>
      <c r="F91" s="61"/>
      <c r="G91" s="62"/>
      <c r="H91" s="63"/>
      <c r="I91" s="64"/>
      <c r="J91" s="64"/>
      <c r="K91" s="64"/>
      <c r="L91" s="64"/>
      <c r="M91" s="64"/>
      <c r="N91" s="4">
        <f t="shared" si="2"/>
        <v>0</v>
      </c>
      <c r="O91" s="66">
        <f t="shared" si="4"/>
        <v>0</v>
      </c>
    </row>
    <row r="92" spans="1:15" hidden="1" x14ac:dyDescent="0.25">
      <c r="A92" s="45"/>
      <c r="B92" s="27"/>
      <c r="C92" s="27"/>
      <c r="D92" s="28"/>
      <c r="F92" s="61"/>
      <c r="G92" s="62"/>
      <c r="H92" s="63"/>
      <c r="I92" s="64"/>
      <c r="J92" s="64"/>
      <c r="K92" s="64"/>
      <c r="L92" s="64"/>
      <c r="M92" s="64">
        <v>618.1</v>
      </c>
      <c r="N92" s="4">
        <f t="shared" si="2"/>
        <v>618.1</v>
      </c>
      <c r="O92" s="66">
        <f t="shared" si="4"/>
        <v>0</v>
      </c>
    </row>
    <row r="93" spans="1:15" hidden="1" x14ac:dyDescent="0.25">
      <c r="A93" s="45">
        <v>2001</v>
      </c>
      <c r="B93" s="24"/>
      <c r="C93" s="24"/>
      <c r="D93" s="28"/>
      <c r="F93" s="61"/>
      <c r="G93" s="62"/>
      <c r="H93" s="63"/>
      <c r="I93" s="64"/>
      <c r="J93" s="64"/>
      <c r="K93" s="64"/>
      <c r="L93" s="64"/>
      <c r="M93" s="64"/>
      <c r="N93" s="4">
        <f t="shared" si="2"/>
        <v>0</v>
      </c>
      <c r="O93" s="66">
        <f t="shared" si="4"/>
        <v>0</v>
      </c>
    </row>
    <row r="94" spans="1:15" hidden="1" x14ac:dyDescent="0.25">
      <c r="A94" s="45" t="s">
        <v>16</v>
      </c>
      <c r="B94" s="24">
        <v>13.3</v>
      </c>
      <c r="C94" s="24">
        <v>2.7</v>
      </c>
      <c r="D94" s="28">
        <f>C94+B94</f>
        <v>16</v>
      </c>
      <c r="F94" s="61"/>
      <c r="G94" s="62"/>
      <c r="H94" s="63"/>
      <c r="I94" s="64"/>
      <c r="J94" s="64"/>
      <c r="K94" s="64"/>
      <c r="L94" s="64"/>
      <c r="M94" s="64">
        <v>203</v>
      </c>
      <c r="N94" s="4">
        <f t="shared" si="2"/>
        <v>203</v>
      </c>
      <c r="O94" s="66">
        <f t="shared" si="4"/>
        <v>0</v>
      </c>
    </row>
    <row r="95" spans="1:15" hidden="1" x14ac:dyDescent="0.25">
      <c r="A95" s="45" t="s">
        <v>17</v>
      </c>
      <c r="B95" s="24">
        <v>11.2</v>
      </c>
      <c r="C95" s="24">
        <v>3.3</v>
      </c>
      <c r="D95" s="28">
        <f t="shared" ref="D95:D122" si="5">C95+B95</f>
        <v>14.5</v>
      </c>
      <c r="F95" s="61"/>
      <c r="G95" s="62"/>
      <c r="H95" s="63"/>
      <c r="I95" s="64"/>
      <c r="J95" s="64"/>
      <c r="K95" s="64"/>
      <c r="L95" s="64"/>
      <c r="M95" s="64"/>
      <c r="N95" s="4">
        <f t="shared" si="2"/>
        <v>0</v>
      </c>
      <c r="O95" s="66">
        <f t="shared" si="4"/>
        <v>0</v>
      </c>
    </row>
    <row r="96" spans="1:15" hidden="1" x14ac:dyDescent="0.25">
      <c r="A96" s="45" t="s">
        <v>18</v>
      </c>
      <c r="B96" s="24">
        <v>10.9</v>
      </c>
      <c r="C96" s="24">
        <v>2.6</v>
      </c>
      <c r="D96" s="28">
        <f t="shared" si="5"/>
        <v>13.5</v>
      </c>
      <c r="F96" s="61"/>
      <c r="H96" s="63"/>
      <c r="I96" s="64"/>
      <c r="J96" s="64"/>
      <c r="K96" s="64"/>
      <c r="L96" s="64"/>
      <c r="M96" s="64"/>
      <c r="N96" s="4">
        <f t="shared" si="2"/>
        <v>0</v>
      </c>
      <c r="O96" s="66">
        <f t="shared" si="4"/>
        <v>0</v>
      </c>
    </row>
    <row r="97" spans="1:15" hidden="1" x14ac:dyDescent="0.25">
      <c r="A97" s="45" t="s">
        <v>7</v>
      </c>
      <c r="B97" s="24">
        <v>17.2</v>
      </c>
      <c r="C97" s="24">
        <v>0.5</v>
      </c>
      <c r="D97" s="28">
        <f t="shared" si="5"/>
        <v>17.7</v>
      </c>
      <c r="F97" s="72"/>
      <c r="G97" s="62"/>
      <c r="H97" s="63"/>
      <c r="I97" s="64"/>
      <c r="J97" s="64"/>
      <c r="K97" s="59"/>
      <c r="L97" s="73"/>
      <c r="M97" s="64"/>
      <c r="N97" s="4">
        <f t="shared" si="2"/>
        <v>0</v>
      </c>
      <c r="O97" s="66">
        <f t="shared" si="4"/>
        <v>0</v>
      </c>
    </row>
    <row r="98" spans="1:15" hidden="1" x14ac:dyDescent="0.25">
      <c r="A98" s="45" t="s">
        <v>8</v>
      </c>
      <c r="B98" s="24">
        <v>14.6</v>
      </c>
      <c r="C98" s="24">
        <v>0.3</v>
      </c>
      <c r="D98" s="28">
        <f t="shared" si="5"/>
        <v>14.9</v>
      </c>
      <c r="F98" s="61"/>
      <c r="G98" s="62"/>
      <c r="H98" s="63"/>
      <c r="I98" s="64"/>
      <c r="J98" s="64"/>
      <c r="K98" s="64"/>
      <c r="L98" s="64"/>
      <c r="M98" s="59"/>
      <c r="N98" s="4">
        <f t="shared" si="2"/>
        <v>0</v>
      </c>
      <c r="O98" s="66">
        <f t="shared" si="4"/>
        <v>0</v>
      </c>
    </row>
    <row r="99" spans="1:15" hidden="1" x14ac:dyDescent="0.25">
      <c r="A99" s="45" t="s">
        <v>9</v>
      </c>
      <c r="B99" s="24">
        <v>12.1</v>
      </c>
      <c r="C99" s="24">
        <v>0.1</v>
      </c>
      <c r="D99" s="28">
        <f t="shared" si="5"/>
        <v>12.2</v>
      </c>
      <c r="G99" s="62"/>
      <c r="H99" s="63"/>
      <c r="I99" s="64"/>
      <c r="J99" s="64"/>
      <c r="K99" s="74"/>
      <c r="L99" s="64"/>
      <c r="M99" s="59"/>
      <c r="N99" s="4">
        <f t="shared" si="2"/>
        <v>0</v>
      </c>
      <c r="O99" s="66">
        <f t="shared" si="4"/>
        <v>0</v>
      </c>
    </row>
    <row r="100" spans="1:15" hidden="1" x14ac:dyDescent="0.25">
      <c r="A100" s="45" t="s">
        <v>10</v>
      </c>
      <c r="B100" s="24">
        <v>10.4</v>
      </c>
      <c r="C100" s="24">
        <v>0.2</v>
      </c>
      <c r="D100" s="28">
        <f t="shared" si="5"/>
        <v>10.6</v>
      </c>
      <c r="F100" s="61"/>
      <c r="G100" s="62"/>
      <c r="H100" s="63"/>
      <c r="I100" s="64"/>
      <c r="J100" s="64"/>
      <c r="K100" s="64"/>
      <c r="L100" s="64"/>
      <c r="M100" s="64"/>
      <c r="N100" s="4">
        <f t="shared" si="2"/>
        <v>0</v>
      </c>
      <c r="O100" s="66">
        <f t="shared" si="4"/>
        <v>0</v>
      </c>
    </row>
    <row r="101" spans="1:15" hidden="1" x14ac:dyDescent="0.25">
      <c r="A101" s="45" t="s">
        <v>11</v>
      </c>
      <c r="B101" s="24">
        <v>13</v>
      </c>
      <c r="C101" s="24">
        <v>2.2000000000000002</v>
      </c>
      <c r="D101" s="28">
        <f t="shared" si="5"/>
        <v>15.2</v>
      </c>
      <c r="F101" s="61"/>
      <c r="G101" s="62"/>
      <c r="H101" s="63"/>
      <c r="I101" s="3"/>
      <c r="J101" s="64"/>
      <c r="K101" s="59"/>
      <c r="L101" s="64"/>
      <c r="M101" s="64"/>
      <c r="N101" s="4">
        <f t="shared" si="2"/>
        <v>0</v>
      </c>
      <c r="O101" s="66">
        <f t="shared" si="4"/>
        <v>0</v>
      </c>
    </row>
    <row r="102" spans="1:15" hidden="1" x14ac:dyDescent="0.25">
      <c r="A102" s="45" t="s">
        <v>12</v>
      </c>
      <c r="B102" s="24">
        <v>12.7</v>
      </c>
      <c r="C102" s="24">
        <v>2.5</v>
      </c>
      <c r="D102" s="28">
        <f t="shared" si="5"/>
        <v>15.2</v>
      </c>
      <c r="F102" s="61"/>
      <c r="G102" s="62"/>
      <c r="H102" s="63"/>
      <c r="I102" s="64">
        <v>19.5</v>
      </c>
      <c r="J102" s="64"/>
      <c r="K102" s="74"/>
      <c r="L102" s="64"/>
      <c r="M102" s="64">
        <v>2911.4780000000001</v>
      </c>
      <c r="N102" s="4">
        <f t="shared" si="2"/>
        <v>2930.9780000000001</v>
      </c>
      <c r="O102" s="66">
        <f t="shared" si="4"/>
        <v>19.5</v>
      </c>
    </row>
    <row r="103" spans="1:15" hidden="1" x14ac:dyDescent="0.25">
      <c r="A103" s="45" t="s">
        <v>13</v>
      </c>
      <c r="B103" s="24">
        <v>11.039953000000001</v>
      </c>
      <c r="C103" s="24">
        <v>2.191316</v>
      </c>
      <c r="D103" s="28">
        <f t="shared" si="5"/>
        <v>13.231269000000001</v>
      </c>
      <c r="F103" s="61"/>
      <c r="G103" s="62"/>
      <c r="H103" s="63"/>
      <c r="I103" s="64"/>
      <c r="J103" s="64"/>
      <c r="K103" s="74"/>
      <c r="L103" s="64"/>
      <c r="N103" s="4">
        <f t="shared" si="2"/>
        <v>0</v>
      </c>
      <c r="O103" s="66">
        <f t="shared" si="4"/>
        <v>0</v>
      </c>
    </row>
    <row r="104" spans="1:15" hidden="1" x14ac:dyDescent="0.25">
      <c r="A104" s="45" t="s">
        <v>14</v>
      </c>
      <c r="B104" s="24">
        <v>10.994</v>
      </c>
      <c r="C104" s="24">
        <v>2.3165580000000001</v>
      </c>
      <c r="D104" s="28">
        <f t="shared" si="5"/>
        <v>13.310558</v>
      </c>
      <c r="F104" s="61"/>
      <c r="G104" s="62"/>
      <c r="H104" s="63"/>
      <c r="I104" s="64"/>
      <c r="J104" s="64"/>
      <c r="K104" s="3"/>
      <c r="L104" s="64"/>
      <c r="M104" s="64"/>
      <c r="N104" s="4">
        <f t="shared" si="2"/>
        <v>0</v>
      </c>
      <c r="O104" s="66">
        <f t="shared" si="4"/>
        <v>0</v>
      </c>
    </row>
    <row r="105" spans="1:15" hidden="1" x14ac:dyDescent="0.25">
      <c r="A105" s="45" t="s">
        <v>15</v>
      </c>
      <c r="B105" s="24">
        <v>17.523609</v>
      </c>
      <c r="C105" s="24">
        <v>1.5308999999999999</v>
      </c>
      <c r="D105" s="28">
        <f t="shared" si="5"/>
        <v>19.054508999999999</v>
      </c>
      <c r="F105" s="61"/>
      <c r="G105" s="62"/>
      <c r="H105" s="63"/>
      <c r="I105" s="64"/>
      <c r="J105" s="64"/>
      <c r="K105" s="64"/>
      <c r="L105" s="64"/>
      <c r="M105" s="64">
        <v>93.945999999999998</v>
      </c>
      <c r="N105" s="4">
        <f>SUM(F105:M105)</f>
        <v>93.945999999999998</v>
      </c>
      <c r="O105" s="66">
        <f t="shared" si="4"/>
        <v>0</v>
      </c>
    </row>
    <row r="106" spans="1:15" hidden="1" x14ac:dyDescent="0.25">
      <c r="A106" s="45"/>
      <c r="B106" s="24"/>
      <c r="C106" s="24"/>
      <c r="D106" s="28"/>
      <c r="F106" s="61"/>
      <c r="G106" s="62"/>
      <c r="H106" s="63"/>
      <c r="I106" s="64"/>
      <c r="J106" s="59"/>
      <c r="K106" s="64"/>
      <c r="L106" s="64"/>
      <c r="M106" s="64">
        <v>22.95</v>
      </c>
      <c r="N106" s="4">
        <f t="shared" si="2"/>
        <v>22.95</v>
      </c>
      <c r="O106" s="66">
        <f t="shared" si="4"/>
        <v>0</v>
      </c>
    </row>
    <row r="107" spans="1:15" hidden="1" x14ac:dyDescent="0.25">
      <c r="A107" s="45"/>
      <c r="B107" s="24"/>
      <c r="C107" s="24"/>
      <c r="D107" s="28"/>
      <c r="F107" s="61"/>
      <c r="G107" s="62"/>
      <c r="H107" s="63"/>
      <c r="I107" s="64"/>
      <c r="J107" s="75"/>
      <c r="K107" s="64"/>
      <c r="L107" s="64"/>
      <c r="M107" s="64"/>
      <c r="N107" s="4">
        <f t="shared" si="2"/>
        <v>0</v>
      </c>
      <c r="O107" s="66">
        <f t="shared" si="4"/>
        <v>0</v>
      </c>
    </row>
    <row r="108" spans="1:15" hidden="1" x14ac:dyDescent="0.25">
      <c r="A108" s="45"/>
      <c r="B108" s="24"/>
      <c r="C108" s="24"/>
      <c r="D108" s="28"/>
      <c r="F108" s="61"/>
      <c r="G108" s="62"/>
      <c r="H108" s="63"/>
      <c r="I108" s="64"/>
      <c r="J108" s="75" t="s">
        <v>0</v>
      </c>
      <c r="K108" s="64"/>
      <c r="L108" s="64"/>
      <c r="M108" s="64"/>
      <c r="N108" s="4">
        <f t="shared" si="2"/>
        <v>0</v>
      </c>
      <c r="O108" s="66">
        <f t="shared" si="4"/>
        <v>0</v>
      </c>
    </row>
    <row r="109" spans="1:15" hidden="1" x14ac:dyDescent="0.25">
      <c r="A109" s="45"/>
      <c r="B109" s="24"/>
      <c r="C109" s="24"/>
      <c r="D109" s="28"/>
      <c r="F109" s="61"/>
      <c r="G109" s="62"/>
      <c r="H109" s="63"/>
      <c r="I109" s="64"/>
      <c r="J109" s="64"/>
      <c r="K109" s="64"/>
      <c r="L109" s="64"/>
      <c r="M109" s="64">
        <v>32.94</v>
      </c>
      <c r="N109" s="4">
        <f t="shared" si="2"/>
        <v>32.94</v>
      </c>
      <c r="O109" s="66">
        <f t="shared" si="4"/>
        <v>0</v>
      </c>
    </row>
    <row r="110" spans="1:15" hidden="1" x14ac:dyDescent="0.25">
      <c r="A110" s="45">
        <v>2002</v>
      </c>
      <c r="B110" s="24"/>
      <c r="C110" s="24"/>
      <c r="D110" s="28"/>
      <c r="F110" s="61"/>
      <c r="G110" s="62"/>
      <c r="H110" s="63"/>
      <c r="I110" s="64"/>
      <c r="J110" s="64"/>
      <c r="K110" s="64"/>
      <c r="L110" s="64"/>
      <c r="M110" s="64"/>
      <c r="N110" s="4">
        <f t="shared" si="2"/>
        <v>0</v>
      </c>
      <c r="O110" s="66">
        <f t="shared" si="4"/>
        <v>0</v>
      </c>
    </row>
    <row r="111" spans="1:15" hidden="1" x14ac:dyDescent="0.25">
      <c r="A111" s="45" t="s">
        <v>16</v>
      </c>
      <c r="B111" s="24">
        <v>16.117782999999999</v>
      </c>
      <c r="C111" s="24">
        <v>1.3226</v>
      </c>
      <c r="D111" s="28">
        <f t="shared" si="5"/>
        <v>17.440383000000001</v>
      </c>
      <c r="E111" s="76"/>
      <c r="F111" s="61"/>
      <c r="G111" s="62"/>
      <c r="H111" s="63"/>
      <c r="I111" s="64"/>
      <c r="J111" s="64"/>
      <c r="K111" s="64"/>
      <c r="L111" s="64"/>
      <c r="M111" s="64">
        <v>225.624</v>
      </c>
      <c r="N111" s="4">
        <f t="shared" si="2"/>
        <v>225.624</v>
      </c>
      <c r="O111" s="66">
        <f t="shared" si="4"/>
        <v>0</v>
      </c>
    </row>
    <row r="112" spans="1:15" hidden="1" x14ac:dyDescent="0.25">
      <c r="A112" s="45" t="s">
        <v>17</v>
      </c>
      <c r="B112" s="24">
        <v>10.228384999999999</v>
      </c>
      <c r="C112" s="24">
        <v>1.1827049999999999</v>
      </c>
      <c r="D112" s="28">
        <f t="shared" si="5"/>
        <v>11.41109</v>
      </c>
      <c r="E112" s="1"/>
      <c r="F112" s="61"/>
      <c r="G112" s="62"/>
      <c r="H112" s="63"/>
      <c r="I112" s="59"/>
      <c r="J112" s="64"/>
      <c r="K112" s="64"/>
      <c r="L112" s="3"/>
      <c r="M112" s="64">
        <v>44.802</v>
      </c>
      <c r="N112" s="4">
        <f t="shared" si="2"/>
        <v>44.802</v>
      </c>
      <c r="O112" s="66">
        <f t="shared" si="4"/>
        <v>0</v>
      </c>
    </row>
    <row r="113" spans="1:15" hidden="1" x14ac:dyDescent="0.25">
      <c r="A113" s="45" t="s">
        <v>18</v>
      </c>
      <c r="B113" s="24">
        <v>12.398491999999999</v>
      </c>
      <c r="C113" s="24">
        <v>0.18886500000000001</v>
      </c>
      <c r="D113" s="28">
        <f t="shared" si="5"/>
        <v>12.587356999999999</v>
      </c>
      <c r="E113" s="1"/>
      <c r="F113" s="61"/>
      <c r="G113" s="62"/>
      <c r="H113" s="63"/>
      <c r="I113" s="64"/>
      <c r="J113" s="3"/>
      <c r="K113" s="64"/>
      <c r="L113" s="64">
        <v>842.65</v>
      </c>
      <c r="M113" s="64">
        <v>0</v>
      </c>
      <c r="N113" s="4">
        <f t="shared" si="2"/>
        <v>842.65</v>
      </c>
      <c r="O113" s="66">
        <f t="shared" si="4"/>
        <v>842.65</v>
      </c>
    </row>
    <row r="114" spans="1:15" hidden="1" x14ac:dyDescent="0.25">
      <c r="A114" s="45" t="s">
        <v>7</v>
      </c>
      <c r="B114" s="24">
        <v>13.919929</v>
      </c>
      <c r="C114" s="24">
        <v>1.102014</v>
      </c>
      <c r="D114" s="28">
        <f t="shared" si="5"/>
        <v>15.021943</v>
      </c>
      <c r="E114" s="1"/>
      <c r="F114" s="61"/>
      <c r="G114" s="62"/>
      <c r="H114" s="77"/>
      <c r="I114" s="64">
        <v>200</v>
      </c>
      <c r="J114" s="64"/>
      <c r="K114" s="64"/>
      <c r="L114" s="64"/>
      <c r="M114" s="64"/>
      <c r="N114" s="4">
        <f t="shared" si="2"/>
        <v>200</v>
      </c>
      <c r="O114" s="66">
        <f t="shared" si="4"/>
        <v>200</v>
      </c>
    </row>
    <row r="115" spans="1:15" hidden="1" x14ac:dyDescent="0.25">
      <c r="A115" s="45" t="s">
        <v>8</v>
      </c>
      <c r="B115" s="24">
        <v>12.594868999999999</v>
      </c>
      <c r="C115" s="24">
        <v>1.09778</v>
      </c>
      <c r="D115" s="28">
        <f t="shared" si="5"/>
        <v>13.692648999999999</v>
      </c>
      <c r="E115" s="1"/>
      <c r="F115" s="61"/>
      <c r="G115" s="62"/>
      <c r="H115" s="63"/>
      <c r="I115" s="64"/>
      <c r="J115" s="59"/>
      <c r="K115" s="64"/>
      <c r="L115" s="64"/>
      <c r="M115" s="64"/>
      <c r="N115" s="4">
        <f t="shared" si="2"/>
        <v>0</v>
      </c>
      <c r="O115" s="66">
        <f t="shared" si="4"/>
        <v>0</v>
      </c>
    </row>
    <row r="116" spans="1:15" hidden="1" x14ac:dyDescent="0.25">
      <c r="A116" s="45" t="s">
        <v>9</v>
      </c>
      <c r="B116" s="24">
        <v>11.842733000000001</v>
      </c>
      <c r="C116" s="24">
        <v>0.71630000000000005</v>
      </c>
      <c r="D116" s="28">
        <f t="shared" si="5"/>
        <v>12.559033000000001</v>
      </c>
      <c r="E116" s="1"/>
      <c r="F116" s="61"/>
      <c r="G116" s="62"/>
      <c r="H116" s="63"/>
      <c r="I116" s="64"/>
      <c r="J116" s="3"/>
      <c r="K116" s="3"/>
      <c r="L116" s="64"/>
      <c r="M116" s="64"/>
      <c r="N116" s="4">
        <f t="shared" si="2"/>
        <v>0</v>
      </c>
      <c r="O116" s="66">
        <f t="shared" si="4"/>
        <v>0</v>
      </c>
    </row>
    <row r="117" spans="1:15" hidden="1" x14ac:dyDescent="0.25">
      <c r="A117" s="45" t="s">
        <v>10</v>
      </c>
      <c r="B117" s="24">
        <v>14.090443</v>
      </c>
      <c r="C117" s="24">
        <v>1.8461669999999999</v>
      </c>
      <c r="D117" s="28">
        <f t="shared" si="5"/>
        <v>15.93661</v>
      </c>
      <c r="E117" s="1"/>
      <c r="F117" s="61"/>
      <c r="G117" s="62"/>
      <c r="H117" s="77"/>
      <c r="I117" s="64">
        <v>0</v>
      </c>
      <c r="J117" s="59"/>
      <c r="K117" s="59"/>
      <c r="L117" s="64"/>
      <c r="M117" s="64">
        <v>1113.8</v>
      </c>
      <c r="N117" s="4">
        <f t="shared" si="2"/>
        <v>1113.8</v>
      </c>
      <c r="O117" s="66">
        <f t="shared" si="4"/>
        <v>0</v>
      </c>
    </row>
    <row r="118" spans="1:15" hidden="1" x14ac:dyDescent="0.25">
      <c r="A118" s="45" t="s">
        <v>11</v>
      </c>
      <c r="B118" s="24">
        <v>12.867898</v>
      </c>
      <c r="C118" s="24">
        <v>1.366452</v>
      </c>
      <c r="D118" s="28">
        <f t="shared" si="5"/>
        <v>14.234350000000001</v>
      </c>
      <c r="E118" s="1"/>
      <c r="F118" s="61"/>
      <c r="G118" s="62"/>
      <c r="H118" s="77"/>
      <c r="I118" s="64"/>
      <c r="J118" s="59"/>
      <c r="K118" s="59"/>
      <c r="L118" s="64"/>
      <c r="M118" s="64"/>
      <c r="N118" s="4">
        <f t="shared" si="2"/>
        <v>0</v>
      </c>
      <c r="O118" s="66">
        <f t="shared" si="4"/>
        <v>0</v>
      </c>
    </row>
    <row r="119" spans="1:15" hidden="1" x14ac:dyDescent="0.25">
      <c r="A119" s="45" t="s">
        <v>12</v>
      </c>
      <c r="B119" s="24">
        <v>11.452695</v>
      </c>
      <c r="C119" s="24">
        <v>1.49116</v>
      </c>
      <c r="D119" s="28">
        <f t="shared" si="5"/>
        <v>12.943855000000001</v>
      </c>
      <c r="E119" s="1"/>
      <c r="F119" s="61"/>
      <c r="G119" s="62"/>
      <c r="H119" s="63"/>
      <c r="I119" s="64"/>
      <c r="J119" s="59"/>
      <c r="K119" s="59"/>
      <c r="L119" s="64"/>
      <c r="M119" s="64"/>
      <c r="N119" s="4">
        <f t="shared" si="2"/>
        <v>0</v>
      </c>
      <c r="O119" s="66">
        <f t="shared" si="4"/>
        <v>0</v>
      </c>
    </row>
    <row r="120" spans="1:15" hidden="1" x14ac:dyDescent="0.25">
      <c r="A120" s="45" t="s">
        <v>13</v>
      </c>
      <c r="B120" s="24">
        <v>14.536664999999999</v>
      </c>
      <c r="C120" s="24">
        <v>2.9928599999999999</v>
      </c>
      <c r="D120" s="28">
        <f t="shared" si="5"/>
        <v>17.529525</v>
      </c>
      <c r="E120" s="1"/>
      <c r="F120" s="61"/>
      <c r="G120" s="66"/>
      <c r="H120" s="63"/>
      <c r="I120" s="64"/>
      <c r="J120" s="64"/>
      <c r="K120" s="64"/>
      <c r="L120" s="64"/>
      <c r="M120" s="64"/>
      <c r="N120" s="4"/>
      <c r="O120" s="60"/>
    </row>
    <row r="121" spans="1:15" hidden="1" x14ac:dyDescent="0.25">
      <c r="A121" s="45" t="s">
        <v>14</v>
      </c>
      <c r="B121" s="24">
        <v>10.13958</v>
      </c>
      <c r="C121" s="24">
        <v>3.3735249999999999</v>
      </c>
      <c r="D121" s="28">
        <f t="shared" si="5"/>
        <v>13.513104999999999</v>
      </c>
      <c r="E121" s="1"/>
      <c r="F121" s="78"/>
      <c r="G121" s="79"/>
      <c r="H121" s="80"/>
      <c r="I121" s="81">
        <f t="shared" ref="I121:O121" si="6">SUM(I79:I120)</f>
        <v>911.5</v>
      </c>
      <c r="J121" s="81">
        <f t="shared" si="6"/>
        <v>0</v>
      </c>
      <c r="K121" s="82">
        <f t="shared" si="6"/>
        <v>0</v>
      </c>
      <c r="L121" s="81">
        <f t="shared" si="6"/>
        <v>1082.6500000000001</v>
      </c>
      <c r="M121" s="81">
        <f t="shared" si="6"/>
        <v>12298.093999999999</v>
      </c>
      <c r="N121" s="4">
        <f t="shared" si="6"/>
        <v>14292.243999999999</v>
      </c>
      <c r="O121" s="78">
        <f t="shared" si="6"/>
        <v>1994.15</v>
      </c>
    </row>
    <row r="122" spans="1:15" hidden="1" x14ac:dyDescent="0.25">
      <c r="A122" s="45" t="s">
        <v>15</v>
      </c>
      <c r="B122" s="24">
        <v>15.815239</v>
      </c>
      <c r="C122" s="24">
        <v>2.9450569999999998</v>
      </c>
      <c r="D122" s="28">
        <f t="shared" si="5"/>
        <v>18.760296</v>
      </c>
      <c r="E122" s="1"/>
      <c r="F122" s="61"/>
      <c r="G122" s="62"/>
      <c r="H122" s="77"/>
      <c r="I122" s="59"/>
      <c r="J122" s="59"/>
      <c r="K122" s="59"/>
      <c r="L122" s="59"/>
      <c r="M122" s="74"/>
      <c r="N122" s="4"/>
      <c r="O122" s="60"/>
    </row>
    <row r="123" spans="1:15" hidden="1" x14ac:dyDescent="0.25">
      <c r="A123" s="45"/>
      <c r="B123" s="24"/>
      <c r="C123" s="24"/>
      <c r="D123" s="28"/>
      <c r="E123" s="1"/>
      <c r="F123" s="83"/>
      <c r="G123" s="84"/>
      <c r="H123" s="85"/>
      <c r="I123" s="86"/>
      <c r="J123" s="87"/>
      <c r="K123" s="87"/>
      <c r="L123" s="86"/>
      <c r="M123" s="64"/>
      <c r="N123" s="88"/>
    </row>
    <row r="124" spans="1:15" hidden="1" x14ac:dyDescent="0.25">
      <c r="A124" s="45">
        <v>2003</v>
      </c>
      <c r="B124" s="24"/>
      <c r="C124" s="24"/>
      <c r="D124" s="28"/>
      <c r="E124" s="1"/>
      <c r="F124" s="89"/>
      <c r="H124" s="85"/>
      <c r="I124" s="87"/>
      <c r="J124" s="87"/>
      <c r="K124" s="87"/>
      <c r="L124" s="87"/>
      <c r="M124" s="59"/>
      <c r="N124" s="88"/>
    </row>
    <row r="125" spans="1:15" hidden="1" x14ac:dyDescent="0.25">
      <c r="A125" s="45" t="s">
        <v>16</v>
      </c>
      <c r="B125" s="24">
        <v>14.448057</v>
      </c>
      <c r="C125" s="24">
        <v>3.4921150000000001</v>
      </c>
      <c r="D125" s="28">
        <f t="shared" ref="D125:D136" si="7">C125+B125</f>
        <v>17.940172</v>
      </c>
      <c r="E125" s="1"/>
      <c r="F125" s="90"/>
      <c r="G125" s="84"/>
      <c r="H125" s="91"/>
      <c r="I125" s="92"/>
      <c r="J125" s="87"/>
      <c r="K125" s="87"/>
      <c r="L125" s="86"/>
      <c r="M125" s="64"/>
      <c r="N125" s="88"/>
    </row>
    <row r="126" spans="1:15" hidden="1" x14ac:dyDescent="0.25">
      <c r="A126" s="45" t="s">
        <v>17</v>
      </c>
      <c r="B126" s="24">
        <v>14.78464</v>
      </c>
      <c r="C126" s="24">
        <v>3.1642999999999999</v>
      </c>
      <c r="D126" s="28">
        <f t="shared" si="7"/>
        <v>17.94894</v>
      </c>
      <c r="E126" s="1"/>
      <c r="F126" s="62"/>
      <c r="G126" s="93"/>
      <c r="H126" s="63"/>
      <c r="I126" s="64"/>
      <c r="J126" s="87"/>
      <c r="K126" s="64"/>
      <c r="L126" s="86"/>
      <c r="M126" s="94">
        <v>903.48</v>
      </c>
      <c r="N126" s="4">
        <f t="shared" ref="N126:N152" si="8">SUM(F126:M126)</f>
        <v>903.48</v>
      </c>
      <c r="O126" s="66">
        <f t="shared" ref="O126:O152" si="9">SUM(F126:L126)</f>
        <v>0</v>
      </c>
    </row>
    <row r="127" spans="1:15" hidden="1" x14ac:dyDescent="0.25">
      <c r="A127" s="45" t="s">
        <v>18</v>
      </c>
      <c r="B127" s="24">
        <v>14.987197</v>
      </c>
      <c r="C127" s="24">
        <v>3.1</v>
      </c>
      <c r="D127" s="28">
        <f t="shared" si="7"/>
        <v>18.087197</v>
      </c>
      <c r="E127" s="1"/>
      <c r="F127" s="62"/>
      <c r="G127" s="95"/>
      <c r="H127" s="91"/>
      <c r="I127" s="87"/>
      <c r="J127" s="87"/>
      <c r="K127" s="87"/>
      <c r="L127" s="86"/>
      <c r="M127" s="94"/>
      <c r="N127" s="4">
        <f t="shared" si="8"/>
        <v>0</v>
      </c>
      <c r="O127" s="66">
        <f t="shared" si="9"/>
        <v>0</v>
      </c>
    </row>
    <row r="128" spans="1:15" hidden="1" x14ac:dyDescent="0.25">
      <c r="A128" s="45" t="s">
        <v>7</v>
      </c>
      <c r="B128" s="24">
        <v>16.399999999999999</v>
      </c>
      <c r="C128" s="24">
        <v>3.3</v>
      </c>
      <c r="D128" s="28">
        <f t="shared" si="7"/>
        <v>19.7</v>
      </c>
      <c r="E128" s="1"/>
      <c r="F128" s="62"/>
      <c r="G128" s="96"/>
      <c r="H128" s="91"/>
      <c r="I128" s="97"/>
      <c r="J128" s="87"/>
      <c r="K128" s="87"/>
      <c r="L128" s="86"/>
      <c r="M128" s="98"/>
      <c r="N128" s="4">
        <f t="shared" si="8"/>
        <v>0</v>
      </c>
      <c r="O128" s="66">
        <f t="shared" si="9"/>
        <v>0</v>
      </c>
    </row>
    <row r="129" spans="1:15" hidden="1" x14ac:dyDescent="0.25">
      <c r="A129" s="45" t="s">
        <v>8</v>
      </c>
      <c r="B129" s="24">
        <v>14.522315000000001</v>
      </c>
      <c r="C129" s="24">
        <v>1.3059540000000001</v>
      </c>
      <c r="D129" s="28">
        <f t="shared" si="7"/>
        <v>15.828269000000001</v>
      </c>
      <c r="E129" s="1"/>
      <c r="F129" s="62"/>
      <c r="G129" s="99"/>
      <c r="H129" s="100"/>
      <c r="I129" s="97"/>
      <c r="J129" s="97"/>
      <c r="K129" s="97"/>
      <c r="L129" s="97"/>
      <c r="M129" s="94"/>
      <c r="N129" s="4">
        <f t="shared" si="8"/>
        <v>0</v>
      </c>
      <c r="O129" s="66">
        <f t="shared" si="9"/>
        <v>0</v>
      </c>
    </row>
    <row r="130" spans="1:15" hidden="1" x14ac:dyDescent="0.25">
      <c r="A130" s="45" t="s">
        <v>9</v>
      </c>
      <c r="B130" s="24">
        <v>16.689349</v>
      </c>
      <c r="C130" s="24">
        <v>2.7949600000000001</v>
      </c>
      <c r="D130" s="28">
        <f t="shared" si="7"/>
        <v>19.484309</v>
      </c>
      <c r="E130" s="1"/>
      <c r="F130" s="62"/>
      <c r="G130" s="96"/>
      <c r="H130" s="91"/>
      <c r="I130" s="87"/>
      <c r="J130" s="87"/>
      <c r="K130" s="87"/>
      <c r="L130" s="86"/>
      <c r="M130" s="94"/>
      <c r="N130" s="4">
        <f t="shared" si="8"/>
        <v>0</v>
      </c>
      <c r="O130" s="66">
        <f t="shared" si="9"/>
        <v>0</v>
      </c>
    </row>
    <row r="131" spans="1:15" hidden="1" x14ac:dyDescent="0.25">
      <c r="A131" s="45" t="s">
        <v>10</v>
      </c>
      <c r="B131" s="24">
        <v>16.305213999999999</v>
      </c>
      <c r="C131" s="24">
        <v>2.73556</v>
      </c>
      <c r="D131" s="28">
        <f t="shared" si="7"/>
        <v>19.040773999999999</v>
      </c>
      <c r="E131" s="1"/>
      <c r="F131" s="62"/>
      <c r="G131" s="96"/>
      <c r="H131" s="85"/>
      <c r="I131" s="87"/>
      <c r="J131" s="87"/>
      <c r="K131" s="87"/>
      <c r="L131" s="86"/>
      <c r="M131" s="94"/>
      <c r="N131" s="4">
        <f t="shared" si="8"/>
        <v>0</v>
      </c>
      <c r="O131" s="66">
        <f t="shared" si="9"/>
        <v>0</v>
      </c>
    </row>
    <row r="132" spans="1:15" hidden="1" x14ac:dyDescent="0.25">
      <c r="A132" s="45" t="s">
        <v>11</v>
      </c>
      <c r="B132" s="24">
        <v>14.519304</v>
      </c>
      <c r="C132" s="24">
        <v>2.051507</v>
      </c>
      <c r="D132" s="28">
        <f t="shared" si="7"/>
        <v>16.570810999999999</v>
      </c>
      <c r="E132" s="1"/>
      <c r="F132" s="62"/>
      <c r="G132" s="96"/>
      <c r="H132" s="85"/>
      <c r="I132" s="87"/>
      <c r="J132" s="87"/>
      <c r="K132" s="87"/>
      <c r="L132" s="87"/>
      <c r="M132" s="94"/>
      <c r="N132" s="4">
        <f t="shared" si="8"/>
        <v>0</v>
      </c>
      <c r="O132" s="66">
        <f t="shared" si="9"/>
        <v>0</v>
      </c>
    </row>
    <row r="133" spans="1:15" hidden="1" x14ac:dyDescent="0.25">
      <c r="A133" s="45" t="s">
        <v>12</v>
      </c>
      <c r="B133" s="24">
        <v>13.189265000000001</v>
      </c>
      <c r="C133" s="24">
        <v>0.79075899999999999</v>
      </c>
      <c r="D133" s="28">
        <f t="shared" si="7"/>
        <v>13.980024</v>
      </c>
      <c r="E133" s="1"/>
      <c r="F133" s="72"/>
      <c r="G133" s="95"/>
      <c r="H133" s="85"/>
      <c r="I133" s="87"/>
      <c r="J133" s="87"/>
      <c r="K133" s="87"/>
      <c r="L133" s="87"/>
      <c r="M133" s="94"/>
      <c r="N133" s="4">
        <f t="shared" si="8"/>
        <v>0</v>
      </c>
      <c r="O133" s="66">
        <f t="shared" si="9"/>
        <v>0</v>
      </c>
    </row>
    <row r="134" spans="1:15" hidden="1" x14ac:dyDescent="0.25">
      <c r="A134" s="45" t="s">
        <v>13</v>
      </c>
      <c r="B134" s="24">
        <v>14.123056</v>
      </c>
      <c r="C134" s="24">
        <v>0.89180300000000001</v>
      </c>
      <c r="D134" s="28">
        <f t="shared" si="7"/>
        <v>15.014859</v>
      </c>
      <c r="E134" s="1"/>
      <c r="F134" s="62"/>
      <c r="G134" s="95"/>
      <c r="H134" s="85"/>
      <c r="I134" s="87"/>
      <c r="J134" s="87"/>
      <c r="K134" s="87"/>
      <c r="L134" s="87"/>
      <c r="M134" s="94"/>
      <c r="N134" s="4">
        <f t="shared" si="8"/>
        <v>0</v>
      </c>
      <c r="O134" s="66">
        <f t="shared" si="9"/>
        <v>0</v>
      </c>
    </row>
    <row r="135" spans="1:15" hidden="1" x14ac:dyDescent="0.25">
      <c r="A135" s="45" t="s">
        <v>14</v>
      </c>
      <c r="B135" s="24">
        <v>10.411735999999999</v>
      </c>
      <c r="C135" s="24">
        <v>1.4084220000000001</v>
      </c>
      <c r="D135" s="28">
        <f t="shared" si="7"/>
        <v>11.820157999999999</v>
      </c>
      <c r="E135" s="1"/>
      <c r="F135" s="72"/>
      <c r="G135" s="95"/>
      <c r="H135" s="85"/>
      <c r="I135" s="87"/>
      <c r="J135" s="87"/>
      <c r="K135" s="87"/>
      <c r="L135" s="87"/>
      <c r="M135" s="94"/>
      <c r="N135" s="4">
        <f t="shared" si="8"/>
        <v>0</v>
      </c>
      <c r="O135" s="66">
        <f t="shared" si="9"/>
        <v>0</v>
      </c>
    </row>
    <row r="136" spans="1:15" ht="15" hidden="1" customHeight="1" x14ac:dyDescent="0.25">
      <c r="A136" s="45" t="s">
        <v>15</v>
      </c>
      <c r="B136" s="24">
        <v>14.967108</v>
      </c>
      <c r="C136" s="24">
        <v>1.905259</v>
      </c>
      <c r="D136" s="28">
        <f t="shared" si="7"/>
        <v>16.872367000000001</v>
      </c>
      <c r="E136" s="1"/>
      <c r="F136" s="62"/>
      <c r="G136" s="95"/>
      <c r="H136" s="85"/>
      <c r="I136" s="87"/>
      <c r="J136" s="87"/>
      <c r="K136" s="87"/>
      <c r="L136" s="87"/>
      <c r="M136" s="94"/>
      <c r="N136" s="4">
        <f t="shared" si="8"/>
        <v>0</v>
      </c>
      <c r="O136" s="66">
        <f t="shared" si="9"/>
        <v>0</v>
      </c>
    </row>
    <row r="137" spans="1:15" ht="15" hidden="1" customHeight="1" x14ac:dyDescent="0.25">
      <c r="A137" s="45"/>
      <c r="B137" s="27"/>
      <c r="C137" s="27"/>
      <c r="D137" s="28"/>
      <c r="E137" s="1"/>
      <c r="F137" s="62"/>
      <c r="G137" s="101"/>
      <c r="H137" s="85"/>
      <c r="I137" s="87"/>
      <c r="J137" s="87"/>
      <c r="K137" s="87"/>
      <c r="L137" s="87"/>
      <c r="M137" s="94"/>
      <c r="N137" s="4">
        <f t="shared" si="8"/>
        <v>0</v>
      </c>
      <c r="O137" s="66">
        <f t="shared" si="9"/>
        <v>0</v>
      </c>
    </row>
    <row r="138" spans="1:15" ht="15" hidden="1" customHeight="1" x14ac:dyDescent="0.25">
      <c r="A138" s="45"/>
      <c r="B138" s="27"/>
      <c r="C138" s="27"/>
      <c r="D138" s="28"/>
      <c r="E138" s="1"/>
      <c r="F138" s="62"/>
      <c r="G138" s="99"/>
      <c r="H138" s="85"/>
      <c r="I138" s="87"/>
      <c r="J138" s="87"/>
      <c r="K138" s="87"/>
      <c r="L138" s="87"/>
      <c r="M138" s="94"/>
      <c r="N138" s="4">
        <f t="shared" si="8"/>
        <v>0</v>
      </c>
      <c r="O138" s="66">
        <f t="shared" si="9"/>
        <v>0</v>
      </c>
    </row>
    <row r="139" spans="1:15" ht="15" hidden="1" customHeight="1" x14ac:dyDescent="0.25">
      <c r="A139" s="45"/>
      <c r="B139" s="27"/>
      <c r="C139" s="27"/>
      <c r="D139" s="28"/>
      <c r="E139" s="1"/>
      <c r="F139" s="62"/>
      <c r="G139" s="95"/>
      <c r="H139" s="85"/>
      <c r="I139" s="87"/>
      <c r="J139" s="87"/>
      <c r="K139" s="87"/>
      <c r="L139" s="87"/>
      <c r="M139" s="94"/>
      <c r="N139" s="4">
        <f t="shared" si="8"/>
        <v>0</v>
      </c>
      <c r="O139" s="66">
        <f t="shared" si="9"/>
        <v>0</v>
      </c>
    </row>
    <row r="140" spans="1:15" ht="15" hidden="1" customHeight="1" x14ac:dyDescent="0.25">
      <c r="A140" s="45">
        <v>2005</v>
      </c>
      <c r="B140" s="27"/>
      <c r="C140" s="27"/>
      <c r="D140" s="28"/>
      <c r="E140" s="1"/>
      <c r="F140" s="62"/>
      <c r="G140" s="62"/>
      <c r="H140" s="85"/>
      <c r="I140" s="87"/>
      <c r="J140" s="87"/>
      <c r="K140" s="87"/>
      <c r="L140" s="87"/>
      <c r="M140" s="94"/>
      <c r="N140" s="4">
        <f t="shared" si="8"/>
        <v>0</v>
      </c>
      <c r="O140" s="66">
        <f t="shared" si="9"/>
        <v>0</v>
      </c>
    </row>
    <row r="141" spans="1:15" ht="15" hidden="1" customHeight="1" x14ac:dyDescent="0.25">
      <c r="A141" s="45" t="s">
        <v>4</v>
      </c>
      <c r="B141" s="24">
        <v>39.812223000000003</v>
      </c>
      <c r="C141" s="24">
        <v>6.4606009999999996</v>
      </c>
      <c r="D141" s="28">
        <v>46.272824</v>
      </c>
      <c r="E141" s="1"/>
      <c r="F141" s="72"/>
      <c r="G141" s="62"/>
      <c r="H141" s="77"/>
      <c r="I141" s="59"/>
      <c r="J141" s="59"/>
      <c r="K141" s="59"/>
      <c r="L141" s="59"/>
      <c r="M141" s="73"/>
      <c r="N141" s="4">
        <f t="shared" si="8"/>
        <v>0</v>
      </c>
      <c r="O141" s="66">
        <f t="shared" si="9"/>
        <v>0</v>
      </c>
    </row>
    <row r="142" spans="1:15" ht="15" hidden="1" customHeight="1" x14ac:dyDescent="0.25">
      <c r="A142" s="45" t="s">
        <v>5</v>
      </c>
      <c r="B142" s="24">
        <v>49.121063999999997</v>
      </c>
      <c r="C142" s="24">
        <v>3.0125679999999999</v>
      </c>
      <c r="D142" s="28">
        <v>52.133631999999999</v>
      </c>
      <c r="E142" s="1"/>
      <c r="F142" s="62"/>
      <c r="G142" s="66"/>
      <c r="H142" s="77"/>
      <c r="I142" s="59"/>
      <c r="J142" s="59"/>
      <c r="K142" s="59"/>
      <c r="L142" s="59"/>
      <c r="M142" s="102"/>
      <c r="N142" s="4">
        <f t="shared" si="8"/>
        <v>0</v>
      </c>
      <c r="O142" s="66">
        <f t="shared" si="9"/>
        <v>0</v>
      </c>
    </row>
    <row r="143" spans="1:15" ht="15" hidden="1" customHeight="1" x14ac:dyDescent="0.25">
      <c r="A143" s="45" t="s">
        <v>6</v>
      </c>
      <c r="B143" s="24">
        <v>48.851039</v>
      </c>
      <c r="C143" s="24">
        <v>3.6099540000000001</v>
      </c>
      <c r="D143" s="28">
        <v>52.460993000000002</v>
      </c>
      <c r="E143" s="1"/>
      <c r="F143" s="62"/>
      <c r="G143" s="66"/>
      <c r="H143" s="77"/>
      <c r="I143" s="59"/>
      <c r="J143" s="59"/>
      <c r="K143" s="59"/>
      <c r="L143" s="59"/>
      <c r="M143" s="102"/>
      <c r="N143" s="4">
        <f t="shared" si="8"/>
        <v>0</v>
      </c>
      <c r="O143" s="66">
        <f t="shared" si="9"/>
        <v>0</v>
      </c>
    </row>
    <row r="144" spans="1:15" ht="15" hidden="1" customHeight="1" x14ac:dyDescent="0.25">
      <c r="A144" s="45" t="s">
        <v>41</v>
      </c>
      <c r="B144" s="24">
        <v>50.665976000000001</v>
      </c>
      <c r="C144" s="24">
        <v>3.4040879999999998</v>
      </c>
      <c r="D144" s="28">
        <v>54.070064000000002</v>
      </c>
      <c r="E144" s="1"/>
      <c r="F144" s="62"/>
      <c r="G144" s="62"/>
      <c r="H144" s="63"/>
      <c r="I144" s="64"/>
      <c r="J144" s="64"/>
      <c r="K144" s="64"/>
      <c r="L144" s="64"/>
      <c r="M144" s="94"/>
      <c r="N144" s="4">
        <f t="shared" si="8"/>
        <v>0</v>
      </c>
      <c r="O144" s="66">
        <f t="shared" si="9"/>
        <v>0</v>
      </c>
    </row>
    <row r="145" spans="1:15" ht="15" hidden="1" customHeight="1" x14ac:dyDescent="0.25">
      <c r="A145" s="45">
        <v>2008</v>
      </c>
      <c r="B145" s="24">
        <v>107.291687</v>
      </c>
      <c r="C145" s="24">
        <v>8.5248799999999996</v>
      </c>
      <c r="D145" s="28">
        <v>115.82656700000001</v>
      </c>
      <c r="E145" s="1"/>
      <c r="F145" s="62"/>
      <c r="G145" s="62"/>
      <c r="H145" s="103"/>
      <c r="I145" s="104"/>
      <c r="J145" s="64"/>
      <c r="K145" s="104"/>
      <c r="L145" s="64"/>
      <c r="M145" s="73">
        <v>66.7</v>
      </c>
      <c r="N145" s="4">
        <f t="shared" si="8"/>
        <v>66.7</v>
      </c>
      <c r="O145" s="66">
        <f t="shared" si="9"/>
        <v>0</v>
      </c>
    </row>
    <row r="146" spans="1:15" ht="15" hidden="1" customHeight="1" x14ac:dyDescent="0.25">
      <c r="A146" s="45">
        <v>2009</v>
      </c>
      <c r="B146" s="24">
        <v>167.64604500000002</v>
      </c>
      <c r="C146" s="24">
        <v>5.8168900000000008</v>
      </c>
      <c r="D146" s="28">
        <v>173.46293499999999</v>
      </c>
      <c r="E146" s="1"/>
      <c r="F146" s="72"/>
      <c r="G146" s="62"/>
      <c r="H146" s="103"/>
      <c r="I146" s="104"/>
      <c r="J146" s="64"/>
      <c r="K146" s="104"/>
      <c r="L146" s="64"/>
      <c r="M146" s="73"/>
      <c r="N146" s="4">
        <f t="shared" si="8"/>
        <v>0</v>
      </c>
      <c r="O146" s="66">
        <f t="shared" si="9"/>
        <v>0</v>
      </c>
    </row>
    <row r="147" spans="1:15" ht="15" hidden="1" customHeight="1" x14ac:dyDescent="0.25">
      <c r="A147" s="45">
        <v>2010</v>
      </c>
      <c r="B147" s="24">
        <v>213.541967</v>
      </c>
      <c r="C147" s="24">
        <v>8.7244290000000007</v>
      </c>
      <c r="D147" s="24">
        <v>222.26639599999999</v>
      </c>
      <c r="E147" s="1"/>
      <c r="F147" s="72"/>
      <c r="G147" s="62"/>
      <c r="H147" s="103"/>
      <c r="I147" s="104"/>
      <c r="J147" s="64"/>
      <c r="K147" s="104"/>
      <c r="L147" s="64"/>
      <c r="M147" s="73"/>
      <c r="N147" s="4"/>
      <c r="O147" s="66"/>
    </row>
    <row r="148" spans="1:15" ht="15" hidden="1" customHeight="1" x14ac:dyDescent="0.25">
      <c r="A148" s="45">
        <v>2011</v>
      </c>
      <c r="B148" s="24">
        <v>224.15656899999999</v>
      </c>
      <c r="C148" s="24">
        <v>9.5072146999999987</v>
      </c>
      <c r="D148" s="24">
        <v>233.66378369999998</v>
      </c>
      <c r="E148" s="1"/>
      <c r="F148" s="72"/>
      <c r="G148" s="62"/>
      <c r="H148" s="103"/>
      <c r="I148" s="104"/>
      <c r="J148" s="64"/>
      <c r="K148" s="104"/>
      <c r="L148" s="64"/>
      <c r="M148" s="73"/>
      <c r="N148" s="4"/>
      <c r="O148" s="66"/>
    </row>
    <row r="149" spans="1:15" ht="15" hidden="1" customHeight="1" x14ac:dyDescent="0.25">
      <c r="A149" s="45">
        <v>2012</v>
      </c>
      <c r="B149" s="24">
        <f>B263+B264+B265+B266</f>
        <v>183.05107000000001</v>
      </c>
      <c r="C149" s="24">
        <f>C263+C264+C265+C266</f>
        <v>16.015669000000003</v>
      </c>
      <c r="D149" s="24">
        <f>D263+D264+D265+D266</f>
        <v>199.06673899999998</v>
      </c>
      <c r="E149" s="1"/>
      <c r="F149" s="62"/>
      <c r="G149" s="62"/>
      <c r="H149" s="103"/>
      <c r="I149" s="64"/>
      <c r="J149" s="64"/>
      <c r="K149" s="104"/>
      <c r="L149" s="64"/>
      <c r="M149" s="73"/>
      <c r="N149" s="4">
        <f t="shared" si="8"/>
        <v>0</v>
      </c>
      <c r="O149" s="66">
        <f t="shared" si="9"/>
        <v>0</v>
      </c>
    </row>
    <row r="150" spans="1:15" ht="15" hidden="1" customHeight="1" x14ac:dyDescent="0.25">
      <c r="A150" s="45"/>
      <c r="B150" s="24"/>
      <c r="C150" s="29"/>
      <c r="D150" s="28"/>
      <c r="E150" s="1"/>
      <c r="F150" s="62"/>
      <c r="G150" s="62"/>
      <c r="H150" s="103"/>
      <c r="I150" s="64"/>
      <c r="J150" s="64"/>
      <c r="K150" s="104"/>
      <c r="L150" s="64"/>
      <c r="M150" s="73"/>
      <c r="N150" s="4">
        <f t="shared" si="8"/>
        <v>0</v>
      </c>
      <c r="O150" s="66">
        <f t="shared" si="9"/>
        <v>0</v>
      </c>
    </row>
    <row r="151" spans="1:15" ht="15" hidden="1" customHeight="1" x14ac:dyDescent="0.25">
      <c r="A151" s="45">
        <v>2006</v>
      </c>
      <c r="B151" s="24"/>
      <c r="C151" s="29"/>
      <c r="D151" s="28"/>
      <c r="E151" s="1"/>
      <c r="F151" s="62"/>
      <c r="G151" s="62"/>
      <c r="H151" s="103"/>
      <c r="I151" s="64"/>
      <c r="J151" s="64"/>
      <c r="K151" s="104"/>
      <c r="L151" s="64"/>
      <c r="M151" s="73"/>
      <c r="N151" s="4">
        <f t="shared" si="8"/>
        <v>0</v>
      </c>
      <c r="O151" s="66">
        <f t="shared" si="9"/>
        <v>0</v>
      </c>
    </row>
    <row r="152" spans="1:15" ht="15" hidden="1" customHeight="1" x14ac:dyDescent="0.25">
      <c r="A152" s="45" t="s">
        <v>4</v>
      </c>
      <c r="B152" s="24">
        <v>51.166513999999999</v>
      </c>
      <c r="C152" s="29">
        <v>1.013198</v>
      </c>
      <c r="D152" s="28">
        <v>52.179712000000002</v>
      </c>
      <c r="E152" s="1"/>
      <c r="F152" s="62"/>
      <c r="G152" s="62"/>
      <c r="H152" s="103"/>
      <c r="I152" s="64"/>
      <c r="J152" s="64"/>
      <c r="K152" s="104"/>
      <c r="L152" s="64"/>
      <c r="M152" s="73"/>
      <c r="N152" s="4">
        <f t="shared" si="8"/>
        <v>0</v>
      </c>
      <c r="O152" s="66">
        <f t="shared" si="9"/>
        <v>0</v>
      </c>
    </row>
    <row r="153" spans="1:15" ht="15" hidden="1" customHeight="1" x14ac:dyDescent="0.25">
      <c r="A153" s="45" t="s">
        <v>5</v>
      </c>
      <c r="B153" s="24">
        <v>40.293353000000003</v>
      </c>
      <c r="C153" s="29">
        <v>0.80263300000000004</v>
      </c>
      <c r="D153" s="28">
        <v>41.095986000000003</v>
      </c>
      <c r="E153" s="1"/>
      <c r="F153" s="62"/>
      <c r="G153" s="62"/>
      <c r="H153" s="103"/>
      <c r="I153" s="64"/>
      <c r="J153" s="64"/>
      <c r="K153" s="104"/>
      <c r="L153" s="64"/>
      <c r="M153" s="73"/>
      <c r="N153" s="4"/>
      <c r="O153" s="66"/>
    </row>
    <row r="154" spans="1:15" ht="15" hidden="1" customHeight="1" x14ac:dyDescent="0.25">
      <c r="A154" s="45" t="s">
        <v>6</v>
      </c>
      <c r="B154" s="24">
        <v>41.459262000000003</v>
      </c>
      <c r="C154" s="29">
        <v>3.2889499999999998</v>
      </c>
      <c r="D154" s="28">
        <v>44.758212</v>
      </c>
      <c r="E154" s="1"/>
      <c r="F154" s="4"/>
      <c r="G154" s="4"/>
      <c r="H154" s="80"/>
      <c r="I154" s="82">
        <f>SUM(I126:I153)</f>
        <v>0</v>
      </c>
      <c r="J154" s="105">
        <f>SUM(J126:J153)</f>
        <v>0</v>
      </c>
      <c r="K154" s="105">
        <f>SUM(K126:K153)</f>
        <v>0</v>
      </c>
      <c r="L154" s="82">
        <f>SUM(L126:L153)</f>
        <v>0</v>
      </c>
      <c r="M154" s="82">
        <f>SUM(M126:M153)</f>
        <v>970.18000000000006</v>
      </c>
      <c r="N154" s="4">
        <f>SUM(F154:M154)</f>
        <v>970.18000000000006</v>
      </c>
      <c r="O154" s="79">
        <f>SUM(F154:L154)</f>
        <v>0</v>
      </c>
    </row>
    <row r="155" spans="1:15" ht="15" hidden="1" customHeight="1" x14ac:dyDescent="0.25">
      <c r="A155" s="45" t="s">
        <v>41</v>
      </c>
      <c r="B155" s="24">
        <v>39.150292999999998</v>
      </c>
      <c r="C155" s="29">
        <v>5.3568540000000002</v>
      </c>
      <c r="D155" s="28">
        <v>44.6</v>
      </c>
      <c r="E155" s="1"/>
    </row>
    <row r="156" spans="1:15" hidden="1" x14ac:dyDescent="0.25">
      <c r="A156" s="45"/>
      <c r="B156" s="27"/>
      <c r="C156" s="30"/>
      <c r="D156" s="28"/>
      <c r="E156" s="1"/>
    </row>
    <row r="157" spans="1:15" hidden="1" x14ac:dyDescent="0.25">
      <c r="A157" s="45">
        <v>2004</v>
      </c>
      <c r="B157" s="24"/>
      <c r="C157" s="24"/>
      <c r="D157" s="28"/>
      <c r="E157" s="1"/>
    </row>
    <row r="158" spans="1:15" hidden="1" x14ac:dyDescent="0.25">
      <c r="A158" s="45" t="s">
        <v>16</v>
      </c>
      <c r="B158" s="24">
        <v>8.4454019999999996</v>
      </c>
      <c r="C158" s="24">
        <v>0.58734500000000001</v>
      </c>
      <c r="D158" s="28">
        <f t="shared" ref="D158:D170" si="10">C158+B158</f>
        <v>9.0327470000000005</v>
      </c>
      <c r="E158" s="1"/>
    </row>
    <row r="159" spans="1:15" hidden="1" x14ac:dyDescent="0.25">
      <c r="A159" s="45" t="s">
        <v>17</v>
      </c>
      <c r="B159" s="24">
        <v>10.640359</v>
      </c>
      <c r="C159" s="24">
        <v>0.99750399999999995</v>
      </c>
      <c r="D159" s="28">
        <f t="shared" si="10"/>
        <v>11.637862999999999</v>
      </c>
      <c r="E159" s="1"/>
    </row>
    <row r="160" spans="1:15" hidden="1" x14ac:dyDescent="0.25">
      <c r="A160" s="45" t="s">
        <v>18</v>
      </c>
      <c r="B160" s="24">
        <v>16.734072999999999</v>
      </c>
      <c r="C160" s="24">
        <v>0.31567899999999999</v>
      </c>
      <c r="D160" s="28">
        <f t="shared" si="10"/>
        <v>17.049751999999998</v>
      </c>
      <c r="E160" s="1"/>
    </row>
    <row r="161" spans="1:5" hidden="1" x14ac:dyDescent="0.25">
      <c r="A161" s="45">
        <v>2004</v>
      </c>
      <c r="B161" s="24"/>
      <c r="C161" s="24"/>
      <c r="D161" s="28"/>
      <c r="E161" s="1"/>
    </row>
    <row r="162" spans="1:5" hidden="1" x14ac:dyDescent="0.25">
      <c r="A162" s="45" t="s">
        <v>7</v>
      </c>
      <c r="B162" s="24">
        <v>13.922516999999999</v>
      </c>
      <c r="C162" s="24">
        <v>0.52765200000000001</v>
      </c>
      <c r="D162" s="28">
        <f t="shared" si="10"/>
        <v>14.450168999999999</v>
      </c>
      <c r="E162" s="1"/>
    </row>
    <row r="163" spans="1:5" hidden="1" x14ac:dyDescent="0.25">
      <c r="A163" s="45" t="s">
        <v>8</v>
      </c>
      <c r="B163" s="24">
        <v>21.393744000000002</v>
      </c>
      <c r="C163" s="24">
        <v>0.20630000000000001</v>
      </c>
      <c r="D163" s="28">
        <f t="shared" si="10"/>
        <v>21.600044</v>
      </c>
      <c r="E163" s="1"/>
    </row>
    <row r="164" spans="1:5" hidden="1" x14ac:dyDescent="0.25">
      <c r="A164" s="45" t="s">
        <v>9</v>
      </c>
      <c r="B164" s="24">
        <v>12.278638000000001</v>
      </c>
      <c r="C164" s="24">
        <v>0.182</v>
      </c>
      <c r="D164" s="28">
        <f t="shared" si="10"/>
        <v>12.460638000000001</v>
      </c>
      <c r="E164" s="1"/>
    </row>
    <row r="165" spans="1:5" hidden="1" x14ac:dyDescent="0.25">
      <c r="A165" s="45" t="s">
        <v>10</v>
      </c>
      <c r="B165" s="24">
        <v>12.125268999999999</v>
      </c>
      <c r="C165" s="24">
        <v>0.6593</v>
      </c>
      <c r="D165" s="28">
        <f t="shared" si="10"/>
        <v>12.784568999999999</v>
      </c>
      <c r="E165" s="1"/>
    </row>
    <row r="166" spans="1:5" hidden="1" x14ac:dyDescent="0.25">
      <c r="A166" s="45" t="s">
        <v>11</v>
      </c>
      <c r="B166" s="24">
        <v>16.899999999999999</v>
      </c>
      <c r="C166" s="29">
        <v>1.7245490000000001</v>
      </c>
      <c r="D166" s="28">
        <f t="shared" si="10"/>
        <v>18.624548999999998</v>
      </c>
      <c r="E166" s="1"/>
    </row>
    <row r="167" spans="1:5" hidden="1" x14ac:dyDescent="0.25">
      <c r="A167" s="45" t="s">
        <v>12</v>
      </c>
      <c r="B167" s="24">
        <v>13.36035</v>
      </c>
      <c r="C167" s="29">
        <v>2.78817</v>
      </c>
      <c r="D167" s="28">
        <v>16.2</v>
      </c>
      <c r="E167" s="1"/>
    </row>
    <row r="168" spans="1:5" hidden="1" x14ac:dyDescent="0.25">
      <c r="A168" s="45" t="s">
        <v>13</v>
      </c>
      <c r="B168" s="24">
        <v>16.984321999999999</v>
      </c>
      <c r="C168" s="29">
        <v>1.71414</v>
      </c>
      <c r="D168" s="28">
        <f t="shared" si="10"/>
        <v>18.698461999999999</v>
      </c>
      <c r="E168" s="1"/>
    </row>
    <row r="169" spans="1:5" hidden="1" x14ac:dyDescent="0.25">
      <c r="A169" s="45" t="s">
        <v>14</v>
      </c>
      <c r="B169" s="24">
        <v>15.864495</v>
      </c>
      <c r="C169" s="29">
        <v>3.4452289999999999</v>
      </c>
      <c r="D169" s="28">
        <f t="shared" si="10"/>
        <v>19.309723999999999</v>
      </c>
      <c r="E169" s="1"/>
    </row>
    <row r="170" spans="1:5" hidden="1" x14ac:dyDescent="0.25">
      <c r="A170" s="45" t="s">
        <v>15</v>
      </c>
      <c r="B170" s="24">
        <v>10.41939</v>
      </c>
      <c r="C170" s="29">
        <v>1.4603999999999999</v>
      </c>
      <c r="D170" s="28">
        <f t="shared" si="10"/>
        <v>11.87979</v>
      </c>
      <c r="E170" s="1"/>
    </row>
    <row r="171" spans="1:5" hidden="1" x14ac:dyDescent="0.25">
      <c r="A171" s="45"/>
      <c r="B171" s="24"/>
      <c r="C171" s="29"/>
      <c r="D171" s="28"/>
      <c r="E171" s="1"/>
    </row>
    <row r="172" spans="1:5" hidden="1" x14ac:dyDescent="0.25">
      <c r="A172" s="45">
        <v>2008</v>
      </c>
      <c r="B172" s="24"/>
      <c r="C172" s="29"/>
      <c r="D172" s="28"/>
      <c r="E172" s="1"/>
    </row>
    <row r="173" spans="1:5" hidden="1" x14ac:dyDescent="0.25">
      <c r="A173" s="45" t="s">
        <v>4</v>
      </c>
      <c r="B173" s="24">
        <v>27.950538999999999</v>
      </c>
      <c r="C173" s="29">
        <v>1.7704420000000001</v>
      </c>
      <c r="D173" s="28">
        <v>29.720980999999998</v>
      </c>
      <c r="E173" s="1"/>
    </row>
    <row r="174" spans="1:5" hidden="1" x14ac:dyDescent="0.25">
      <c r="A174" s="45" t="s">
        <v>5</v>
      </c>
      <c r="B174" s="24">
        <v>25.992843000000001</v>
      </c>
      <c r="C174" s="29">
        <v>0.19989999999999999</v>
      </c>
      <c r="D174" s="28">
        <v>26.192743</v>
      </c>
      <c r="E174" s="1"/>
    </row>
    <row r="175" spans="1:5" hidden="1" x14ac:dyDescent="0.25">
      <c r="A175" s="45" t="s">
        <v>6</v>
      </c>
      <c r="B175" s="24">
        <v>25.749835000000001</v>
      </c>
      <c r="C175" s="29">
        <v>2.6600739999999998</v>
      </c>
      <c r="D175" s="28">
        <v>28.419909000000001</v>
      </c>
      <c r="E175" s="1"/>
    </row>
    <row r="176" spans="1:5" hidden="1" x14ac:dyDescent="0.25">
      <c r="A176" s="45" t="s">
        <v>41</v>
      </c>
      <c r="B176" s="24">
        <v>27.598469999999999</v>
      </c>
      <c r="C176" s="29">
        <v>3.8944640000000001</v>
      </c>
      <c r="D176" s="28">
        <v>31.492933999999998</v>
      </c>
      <c r="E176" s="1"/>
    </row>
    <row r="177" spans="1:5" hidden="1" x14ac:dyDescent="0.25">
      <c r="A177" s="45">
        <v>2012</v>
      </c>
      <c r="B177" s="24">
        <v>183.02385599999999</v>
      </c>
      <c r="C177" s="24">
        <v>16.015599000000002</v>
      </c>
      <c r="D177" s="24">
        <v>199.039455</v>
      </c>
      <c r="E177" s="1"/>
    </row>
    <row r="178" spans="1:5" hidden="1" x14ac:dyDescent="0.25">
      <c r="A178" s="45">
        <v>2013</v>
      </c>
      <c r="B178" s="24">
        <v>95.422667000000004</v>
      </c>
      <c r="C178" s="24">
        <v>11.072482000000001</v>
      </c>
      <c r="D178" s="24">
        <v>106.495149</v>
      </c>
      <c r="E178" s="1"/>
    </row>
    <row r="179" spans="1:5" hidden="1" x14ac:dyDescent="0.25">
      <c r="A179" s="45">
        <v>2014</v>
      </c>
      <c r="B179" s="25">
        <f>B289+B290+B291+B292</f>
        <v>126.18655699999999</v>
      </c>
      <c r="C179" s="25">
        <f>C289+C290+C291+C292</f>
        <v>13.777436</v>
      </c>
      <c r="D179" s="25">
        <f>D289+D290+D291+D292</f>
        <v>139.96399299999999</v>
      </c>
      <c r="E179" s="1"/>
    </row>
    <row r="180" spans="1:5" hidden="1" x14ac:dyDescent="0.25">
      <c r="A180" s="45">
        <v>2015</v>
      </c>
      <c r="B180" s="25">
        <f>B295+B296+B297+B298</f>
        <v>72.370908</v>
      </c>
      <c r="C180" s="25">
        <f>C295+C296+C297+C298</f>
        <v>9.6123960000000004</v>
      </c>
      <c r="D180" s="25">
        <f>D295+D296+D297+D298</f>
        <v>81.983304000000004</v>
      </c>
      <c r="E180" s="1"/>
    </row>
    <row r="181" spans="1:5" hidden="1" x14ac:dyDescent="0.25">
      <c r="A181" s="45">
        <v>2016</v>
      </c>
      <c r="B181" s="25">
        <f>B301+B302+B303+B304</f>
        <v>101.255218</v>
      </c>
      <c r="C181" s="25">
        <f>C301+C302+C303+C304</f>
        <v>7.898613000000001</v>
      </c>
      <c r="D181" s="25">
        <f>D301+D302+D303+D304</f>
        <v>109.153831</v>
      </c>
      <c r="E181" s="1"/>
    </row>
    <row r="182" spans="1:5" hidden="1" x14ac:dyDescent="0.25">
      <c r="A182" s="45">
        <v>2017</v>
      </c>
      <c r="B182" s="25">
        <f>B307+B308+B309+B310</f>
        <v>176.15718700000002</v>
      </c>
      <c r="C182" s="25">
        <f>C307+C308+C309+C310</f>
        <v>4.2179320000000002</v>
      </c>
      <c r="D182" s="25">
        <f>D307+D308+D309+D310</f>
        <v>180.37511899999998</v>
      </c>
      <c r="E182" s="1"/>
    </row>
    <row r="183" spans="1:5" hidden="1" x14ac:dyDescent="0.25">
      <c r="A183" s="45">
        <v>2018</v>
      </c>
      <c r="B183" s="25">
        <f>B316+B317+B318+B319</f>
        <v>172.50790099999989</v>
      </c>
      <c r="C183" s="25">
        <f>C316+C317+C318+C319</f>
        <v>6.6078500000000009</v>
      </c>
      <c r="D183" s="25">
        <f>D316+D317+D318+D319</f>
        <v>179.11575099999988</v>
      </c>
      <c r="E183" s="1"/>
    </row>
    <row r="184" spans="1:5" x14ac:dyDescent="0.25">
      <c r="A184" s="45">
        <v>2019</v>
      </c>
      <c r="B184" s="25">
        <f>B323+B324+B325+B326</f>
        <v>196.99074200000001</v>
      </c>
      <c r="C184" s="25">
        <f>C323+C324+C325+C326</f>
        <v>5.9211</v>
      </c>
      <c r="D184" s="25">
        <f>D323+D324+D325+D326</f>
        <v>202.91184199999998</v>
      </c>
      <c r="E184" s="1"/>
    </row>
    <row r="185" spans="1:5" hidden="1" x14ac:dyDescent="0.25">
      <c r="A185" s="45">
        <v>2019</v>
      </c>
      <c r="B185" s="41"/>
      <c r="C185" s="41"/>
      <c r="D185" s="41"/>
    </row>
    <row r="186" spans="1:5" hidden="1" x14ac:dyDescent="0.25">
      <c r="A186" s="45">
        <v>2019</v>
      </c>
      <c r="B186" s="24"/>
      <c r="C186" s="29"/>
      <c r="D186" s="28"/>
      <c r="E186" s="1"/>
    </row>
    <row r="187" spans="1:5" hidden="1" x14ac:dyDescent="0.25">
      <c r="A187" s="45">
        <v>2019</v>
      </c>
      <c r="B187" s="24"/>
      <c r="C187" s="29"/>
      <c r="D187" s="28"/>
      <c r="E187" s="1"/>
    </row>
    <row r="188" spans="1:5" hidden="1" x14ac:dyDescent="0.25">
      <c r="A188" s="45">
        <v>2019</v>
      </c>
      <c r="B188" s="24">
        <v>37.253629000000004</v>
      </c>
      <c r="C188" s="29">
        <v>2.7792540000000003</v>
      </c>
      <c r="D188" s="28">
        <v>40.032882999999998</v>
      </c>
      <c r="E188" s="1"/>
    </row>
    <row r="189" spans="1:5" hidden="1" x14ac:dyDescent="0.25">
      <c r="A189" s="45">
        <v>2019</v>
      </c>
      <c r="B189" s="24">
        <v>36.551069999999996</v>
      </c>
      <c r="C189" s="29">
        <v>1.4361470000000001</v>
      </c>
      <c r="D189" s="28">
        <v>37.987217000000001</v>
      </c>
      <c r="E189" s="1"/>
    </row>
    <row r="190" spans="1:5" hidden="1" x14ac:dyDescent="0.25">
      <c r="A190" s="45">
        <v>2019</v>
      </c>
      <c r="B190" s="24">
        <v>46.986569000000003</v>
      </c>
      <c r="C190" s="29">
        <v>0.94219199999999992</v>
      </c>
      <c r="D190" s="28">
        <v>47.928761000000002</v>
      </c>
      <c r="E190" s="1"/>
    </row>
    <row r="191" spans="1:5" hidden="1" x14ac:dyDescent="0.25">
      <c r="A191" s="45">
        <v>2019</v>
      </c>
      <c r="B191" s="24">
        <v>46.854776999999999</v>
      </c>
      <c r="C191" s="29">
        <v>0.65929700000000002</v>
      </c>
      <c r="D191" s="28">
        <v>47.514073999999994</v>
      </c>
      <c r="E191" s="1"/>
    </row>
    <row r="192" spans="1:5" hidden="1" x14ac:dyDescent="0.25">
      <c r="A192" s="45">
        <v>2019</v>
      </c>
      <c r="B192" s="24"/>
      <c r="C192" s="29"/>
      <c r="D192" s="28"/>
      <c r="E192" s="1"/>
    </row>
    <row r="193" spans="1:5" hidden="1" x14ac:dyDescent="0.25">
      <c r="A193" s="45">
        <v>2019</v>
      </c>
      <c r="B193" s="24"/>
      <c r="C193" s="29"/>
      <c r="D193" s="28"/>
      <c r="E193" s="1"/>
    </row>
    <row r="194" spans="1:5" hidden="1" x14ac:dyDescent="0.25">
      <c r="A194" s="45">
        <v>2019</v>
      </c>
      <c r="B194" s="24">
        <f>SUM(B269:B271)</f>
        <v>45.296916000000003</v>
      </c>
      <c r="C194" s="24">
        <f>SUM(C269:C271)</f>
        <v>0.73365400000000003</v>
      </c>
      <c r="D194" s="24">
        <f>SUM(D269:D271)</f>
        <v>46.030569999999997</v>
      </c>
      <c r="E194" s="1"/>
    </row>
    <row r="195" spans="1:5" hidden="1" x14ac:dyDescent="0.25">
      <c r="A195" s="45">
        <v>2019</v>
      </c>
      <c r="B195" s="24"/>
      <c r="C195" s="29">
        <v>0.25769900000000001</v>
      </c>
      <c r="D195" s="28"/>
      <c r="E195" s="1"/>
    </row>
    <row r="196" spans="1:5" hidden="1" x14ac:dyDescent="0.25">
      <c r="A196" s="45">
        <v>2019</v>
      </c>
      <c r="B196" s="24"/>
      <c r="C196" s="29"/>
      <c r="D196" s="28"/>
      <c r="E196" s="1"/>
    </row>
    <row r="197" spans="1:5" hidden="1" x14ac:dyDescent="0.25">
      <c r="A197" s="45">
        <v>2019</v>
      </c>
      <c r="B197" s="24">
        <v>18.729099000000001</v>
      </c>
      <c r="C197" s="29">
        <v>0.375967</v>
      </c>
      <c r="D197" s="28">
        <f t="shared" ref="D197:D209" si="11">C197+B197</f>
        <v>19.105066000000001</v>
      </c>
      <c r="E197" s="1"/>
    </row>
    <row r="198" spans="1:5" hidden="1" x14ac:dyDescent="0.25">
      <c r="A198" s="45">
        <v>2019</v>
      </c>
      <c r="B198" s="24">
        <v>17.316665</v>
      </c>
      <c r="C198" s="29">
        <v>0.43220599999999998</v>
      </c>
      <c r="D198" s="28">
        <f t="shared" si="11"/>
        <v>17.748871000000001</v>
      </c>
      <c r="E198" s="1"/>
    </row>
    <row r="199" spans="1:5" hidden="1" x14ac:dyDescent="0.25">
      <c r="A199" s="45">
        <v>2019</v>
      </c>
      <c r="B199" s="24">
        <v>15.120749999999999</v>
      </c>
      <c r="C199" s="29">
        <v>0.20502500000000001</v>
      </c>
      <c r="D199" s="28">
        <f t="shared" si="11"/>
        <v>15.325775</v>
      </c>
      <c r="E199" s="1"/>
    </row>
    <row r="200" spans="1:5" hidden="1" x14ac:dyDescent="0.25">
      <c r="A200" s="45">
        <v>2019</v>
      </c>
      <c r="B200" s="24">
        <v>13.186707999999999</v>
      </c>
      <c r="C200" s="29">
        <v>0.243453</v>
      </c>
      <c r="D200" s="28">
        <f t="shared" si="11"/>
        <v>13.430161</v>
      </c>
      <c r="E200" s="1"/>
    </row>
    <row r="201" spans="1:5" hidden="1" x14ac:dyDescent="0.25">
      <c r="A201" s="45">
        <v>2019</v>
      </c>
      <c r="B201" s="24">
        <v>12.696168</v>
      </c>
      <c r="C201" s="29">
        <v>0.41317999999999999</v>
      </c>
      <c r="D201" s="28">
        <f t="shared" si="11"/>
        <v>13.109348000000001</v>
      </c>
      <c r="E201" s="1"/>
    </row>
    <row r="202" spans="1:5" hidden="1" x14ac:dyDescent="0.25">
      <c r="A202" s="45">
        <v>2019</v>
      </c>
      <c r="B202" s="24">
        <v>14.410477</v>
      </c>
      <c r="C202" s="29">
        <v>0.14599999999999999</v>
      </c>
      <c r="D202" s="28">
        <f t="shared" si="11"/>
        <v>14.556477000000001</v>
      </c>
      <c r="E202" s="1"/>
    </row>
    <row r="203" spans="1:5" hidden="1" x14ac:dyDescent="0.25">
      <c r="A203" s="45">
        <v>2019</v>
      </c>
      <c r="B203" s="24">
        <v>12.997487</v>
      </c>
      <c r="C203" s="29">
        <v>0.25585000000000002</v>
      </c>
      <c r="D203" s="28">
        <f t="shared" si="11"/>
        <v>13.253337</v>
      </c>
      <c r="E203" s="1"/>
    </row>
    <row r="204" spans="1:5" hidden="1" x14ac:dyDescent="0.25">
      <c r="A204" s="45">
        <v>2019</v>
      </c>
      <c r="B204" s="24">
        <v>16.553923999999999</v>
      </c>
      <c r="C204" s="29">
        <v>1.5180800000000001</v>
      </c>
      <c r="D204" s="28">
        <f t="shared" si="11"/>
        <v>18.072004</v>
      </c>
      <c r="E204" s="1"/>
    </row>
    <row r="205" spans="1:5" hidden="1" x14ac:dyDescent="0.25">
      <c r="A205" s="45">
        <v>2019</v>
      </c>
      <c r="B205" s="24">
        <v>11.877851</v>
      </c>
      <c r="C205" s="29">
        <v>1.51502</v>
      </c>
      <c r="D205" s="28">
        <f t="shared" si="11"/>
        <v>13.392871</v>
      </c>
      <c r="E205" s="1"/>
    </row>
    <row r="206" spans="1:5" hidden="1" x14ac:dyDescent="0.25">
      <c r="A206" s="45">
        <v>2019</v>
      </c>
      <c r="B206" s="24">
        <v>11.877851</v>
      </c>
      <c r="C206" s="29">
        <v>1.51502</v>
      </c>
      <c r="D206" s="28">
        <f t="shared" si="11"/>
        <v>13.392871</v>
      </c>
      <c r="E206" s="1"/>
    </row>
    <row r="207" spans="1:5" hidden="1" x14ac:dyDescent="0.25">
      <c r="A207" s="45">
        <v>2019</v>
      </c>
      <c r="B207" s="24">
        <v>12.082535</v>
      </c>
      <c r="C207" s="29">
        <v>2.5111729999999999</v>
      </c>
      <c r="D207" s="28">
        <f t="shared" si="11"/>
        <v>14.593707999999999</v>
      </c>
      <c r="E207" s="1"/>
    </row>
    <row r="208" spans="1:5" hidden="1" x14ac:dyDescent="0.25">
      <c r="A208" s="45">
        <v>2019</v>
      </c>
      <c r="B208" s="24">
        <v>14.356077000000001</v>
      </c>
      <c r="C208" s="29">
        <v>1.4986409999999999</v>
      </c>
      <c r="D208" s="28">
        <f t="shared" si="11"/>
        <v>15.854718</v>
      </c>
      <c r="E208" s="1"/>
    </row>
    <row r="209" spans="1:5" hidden="1" x14ac:dyDescent="0.25">
      <c r="A209" s="45">
        <v>2019</v>
      </c>
      <c r="B209" s="24">
        <v>12.711681</v>
      </c>
      <c r="C209" s="29">
        <v>1.34704</v>
      </c>
      <c r="D209" s="28">
        <f t="shared" si="11"/>
        <v>14.058721</v>
      </c>
      <c r="E209" s="1"/>
    </row>
    <row r="210" spans="1:5" hidden="1" x14ac:dyDescent="0.25">
      <c r="A210" s="45">
        <v>2019</v>
      </c>
      <c r="B210" s="24"/>
      <c r="C210" s="29"/>
      <c r="D210" s="28"/>
      <c r="E210" s="1"/>
    </row>
    <row r="211" spans="1:5" hidden="1" x14ac:dyDescent="0.25">
      <c r="A211" s="45">
        <v>2019</v>
      </c>
      <c r="B211" s="24"/>
      <c r="C211" s="29"/>
      <c r="D211" s="28"/>
      <c r="E211" s="1"/>
    </row>
    <row r="212" spans="1:5" hidden="1" x14ac:dyDescent="0.25">
      <c r="A212" s="45">
        <v>2019</v>
      </c>
      <c r="B212" s="24">
        <v>10.027443</v>
      </c>
      <c r="C212" s="29">
        <v>2.5433509999999999</v>
      </c>
      <c r="D212" s="28">
        <v>12.470794</v>
      </c>
      <c r="E212" s="1"/>
    </row>
    <row r="213" spans="1:5" hidden="1" x14ac:dyDescent="0.25">
      <c r="A213" s="45">
        <v>2019</v>
      </c>
      <c r="B213" s="24">
        <v>12.242106</v>
      </c>
      <c r="C213" s="29">
        <v>0.95781700000000003</v>
      </c>
      <c r="D213" s="28">
        <f t="shared" ref="D213:D223" si="12">C213+B213</f>
        <v>13.199923</v>
      </c>
      <c r="E213" s="1"/>
    </row>
    <row r="214" spans="1:5" hidden="1" x14ac:dyDescent="0.25">
      <c r="A214" s="45">
        <v>2019</v>
      </c>
      <c r="B214" s="24">
        <v>12.071325999999999</v>
      </c>
      <c r="C214" s="29">
        <v>0.74783299999999997</v>
      </c>
      <c r="D214" s="28">
        <f t="shared" si="12"/>
        <v>12.819158999999999</v>
      </c>
      <c r="E214" s="1"/>
    </row>
    <row r="215" spans="1:5" hidden="1" x14ac:dyDescent="0.25">
      <c r="A215" s="45">
        <v>2019</v>
      </c>
      <c r="B215" s="24">
        <v>9.2755539999999996</v>
      </c>
      <c r="C215" s="29">
        <v>1.446779</v>
      </c>
      <c r="D215" s="28">
        <f t="shared" si="12"/>
        <v>10.722332999999999</v>
      </c>
      <c r="E215" s="1"/>
    </row>
    <row r="216" spans="1:5" hidden="1" x14ac:dyDescent="0.25">
      <c r="A216" s="45">
        <v>2019</v>
      </c>
      <c r="B216" s="24">
        <v>8.9273849999999992</v>
      </c>
      <c r="C216" s="29">
        <v>1.3583149999999999</v>
      </c>
      <c r="D216" s="28">
        <f t="shared" si="12"/>
        <v>10.285699999999999</v>
      </c>
      <c r="E216" s="1"/>
    </row>
    <row r="217" spans="1:5" hidden="1" x14ac:dyDescent="0.25">
      <c r="A217" s="45">
        <v>2019</v>
      </c>
      <c r="B217" s="24">
        <v>8.6651939999999996</v>
      </c>
      <c r="C217" s="29">
        <v>0.42125000000000001</v>
      </c>
      <c r="D217" s="28">
        <f t="shared" si="12"/>
        <v>9.0864440000000002</v>
      </c>
      <c r="E217" s="1"/>
    </row>
    <row r="218" spans="1:5" hidden="1" x14ac:dyDescent="0.25">
      <c r="A218" s="45">
        <v>2019</v>
      </c>
      <c r="B218" s="24">
        <v>13.147517000000001</v>
      </c>
      <c r="C218" s="29">
        <v>0.69605399999999995</v>
      </c>
      <c r="D218" s="28">
        <f t="shared" si="12"/>
        <v>13.843571000000001</v>
      </c>
      <c r="E218" s="1"/>
    </row>
    <row r="219" spans="1:5" hidden="1" x14ac:dyDescent="0.25">
      <c r="A219" s="45">
        <v>2019</v>
      </c>
      <c r="B219" s="24">
        <v>11.494412000000001</v>
      </c>
      <c r="C219" s="29">
        <v>0.64502800000000005</v>
      </c>
      <c r="D219" s="28">
        <f t="shared" si="12"/>
        <v>12.13944</v>
      </c>
      <c r="E219" s="1"/>
    </row>
    <row r="220" spans="1:5" hidden="1" x14ac:dyDescent="0.25">
      <c r="A220" s="45">
        <v>2019</v>
      </c>
      <c r="B220" s="24">
        <v>8.3685150000000004</v>
      </c>
      <c r="C220" s="29">
        <v>0.736124</v>
      </c>
      <c r="D220" s="28">
        <f t="shared" si="12"/>
        <v>9.1046390000000006</v>
      </c>
      <c r="E220" s="1"/>
    </row>
    <row r="221" spans="1:5" hidden="1" x14ac:dyDescent="0.25">
      <c r="A221" s="45">
        <v>2019</v>
      </c>
      <c r="B221" s="24">
        <v>9.4573250000000009</v>
      </c>
      <c r="C221" s="29">
        <v>1.121613</v>
      </c>
      <c r="D221" s="28">
        <f t="shared" si="12"/>
        <v>10.578938000000001</v>
      </c>
      <c r="E221" s="1"/>
    </row>
    <row r="222" spans="1:5" hidden="1" x14ac:dyDescent="0.25">
      <c r="A222" s="45">
        <v>2019</v>
      </c>
      <c r="B222" s="24">
        <v>9.0840409999999991</v>
      </c>
      <c r="C222" s="29">
        <v>0.68035900000000005</v>
      </c>
      <c r="D222" s="28">
        <f t="shared" si="12"/>
        <v>9.7643999999999984</v>
      </c>
      <c r="E222" s="1"/>
    </row>
    <row r="223" spans="1:5" hidden="1" x14ac:dyDescent="0.25">
      <c r="A223" s="45">
        <v>2019</v>
      </c>
      <c r="B223" s="24">
        <v>10.876147</v>
      </c>
      <c r="C223" s="29">
        <v>1.1850099999999999</v>
      </c>
      <c r="D223" s="28">
        <f t="shared" si="12"/>
        <v>12.061157</v>
      </c>
      <c r="E223" s="1"/>
    </row>
    <row r="224" spans="1:5" hidden="1" x14ac:dyDescent="0.25">
      <c r="A224" s="45">
        <v>2019</v>
      </c>
      <c r="B224" s="27"/>
      <c r="C224" s="30"/>
      <c r="D224" s="28"/>
      <c r="E224" s="1"/>
    </row>
    <row r="225" spans="1:5" hidden="1" x14ac:dyDescent="0.25">
      <c r="A225" s="45">
        <v>2019</v>
      </c>
      <c r="B225" s="24">
        <f>B272+B273+B274</f>
        <v>41.121016000000004</v>
      </c>
      <c r="C225" s="24">
        <f>C272+C273+C274</f>
        <v>0.90378199999999986</v>
      </c>
      <c r="D225" s="24">
        <f>D272+D273+D274</f>
        <v>42.024798000000004</v>
      </c>
      <c r="E225" s="1"/>
    </row>
    <row r="226" spans="1:5" hidden="1" x14ac:dyDescent="0.25">
      <c r="A226" s="45">
        <v>2019</v>
      </c>
      <c r="B226" s="24">
        <f>B275+B276+B277</f>
        <v>55.450995000000006</v>
      </c>
      <c r="C226" s="24">
        <f>C275+C276+C277</f>
        <v>3.714683</v>
      </c>
      <c r="D226" s="24">
        <f>D275+D276+D277</f>
        <v>59.165678</v>
      </c>
      <c r="E226" s="1"/>
    </row>
    <row r="227" spans="1:5" s="3" customFormat="1" hidden="1" x14ac:dyDescent="0.25">
      <c r="A227" s="45">
        <v>2019</v>
      </c>
      <c r="B227" s="29">
        <f>B278+B279+B280</f>
        <v>80.932614999999998</v>
      </c>
      <c r="C227" s="29">
        <f>C278+C279+C280</f>
        <v>17.440864000000001</v>
      </c>
      <c r="D227" s="29">
        <f>D278+D279+D280</f>
        <v>98.373479000000003</v>
      </c>
      <c r="E227" s="5"/>
    </row>
    <row r="228" spans="1:5" s="3" customFormat="1" hidden="1" x14ac:dyDescent="0.25">
      <c r="A228" s="45">
        <v>2019</v>
      </c>
      <c r="B228" s="29"/>
      <c r="C228" s="29"/>
      <c r="D228" s="32"/>
      <c r="E228" s="5"/>
    </row>
    <row r="229" spans="1:5" s="3" customFormat="1" hidden="1" x14ac:dyDescent="0.25">
      <c r="A229" s="45">
        <v>2019</v>
      </c>
      <c r="B229" s="29"/>
      <c r="C229" s="29"/>
      <c r="D229" s="29"/>
      <c r="E229" s="5"/>
    </row>
    <row r="230" spans="1:5" hidden="1" x14ac:dyDescent="0.25">
      <c r="A230" s="45">
        <v>2019</v>
      </c>
      <c r="B230" s="24">
        <f>SUM(B328:B330)</f>
        <v>69.047309999999996</v>
      </c>
      <c r="C230" s="24">
        <f>SUM(C328:C330)</f>
        <v>0.96139770000000002</v>
      </c>
      <c r="D230" s="24">
        <f>SUM(D328:D330)</f>
        <v>70.008707700000002</v>
      </c>
      <c r="E230" s="1"/>
    </row>
    <row r="231" spans="1:5" hidden="1" x14ac:dyDescent="0.25">
      <c r="A231" s="45">
        <v>2019</v>
      </c>
      <c r="B231" s="24">
        <f>SUM(B331:B333)</f>
        <v>48.850140000000003</v>
      </c>
      <c r="C231" s="24">
        <f>SUM(C331:C333)</f>
        <v>0.54511699999999996</v>
      </c>
      <c r="D231" s="24">
        <f>SUM(D331:D333)</f>
        <v>49.395257000000001</v>
      </c>
      <c r="E231" s="1"/>
    </row>
    <row r="232" spans="1:5" hidden="1" x14ac:dyDescent="0.25">
      <c r="A232" s="45">
        <v>2019</v>
      </c>
      <c r="B232" s="24">
        <f>SUM(B334:B336)</f>
        <v>56.337610999999995</v>
      </c>
      <c r="C232" s="24">
        <f>SUM(C334:C336)</f>
        <v>4.2935699999999999</v>
      </c>
      <c r="D232" s="24">
        <f>SUM(D334:D336)</f>
        <v>60.631180999999998</v>
      </c>
      <c r="E232" s="1"/>
    </row>
    <row r="233" spans="1:5" hidden="1" x14ac:dyDescent="0.25">
      <c r="A233" s="45">
        <v>2019</v>
      </c>
      <c r="B233" s="24">
        <f>B337+B338+B339</f>
        <v>49.921508000000003</v>
      </c>
      <c r="C233" s="24">
        <f>C337+C338+C339</f>
        <v>3.7071299999999998</v>
      </c>
      <c r="D233" s="24">
        <f>D337+D338+D339</f>
        <v>53.628638000000002</v>
      </c>
      <c r="E233" s="1"/>
    </row>
    <row r="234" spans="1:5" hidden="1" x14ac:dyDescent="0.25">
      <c r="A234" s="45">
        <v>2019</v>
      </c>
      <c r="B234" s="24"/>
      <c r="C234" s="24"/>
      <c r="D234" s="24"/>
      <c r="E234" s="1"/>
    </row>
    <row r="235" spans="1:5" hidden="1" x14ac:dyDescent="0.25">
      <c r="A235" s="45">
        <v>2019</v>
      </c>
      <c r="B235" s="24"/>
      <c r="C235" s="29"/>
      <c r="D235" s="26"/>
      <c r="E235" s="1"/>
    </row>
    <row r="236" spans="1:5" hidden="1" x14ac:dyDescent="0.25">
      <c r="A236" s="45">
        <v>2019</v>
      </c>
      <c r="B236" s="24">
        <v>8.0841809999999992</v>
      </c>
      <c r="C236" s="29">
        <v>0.59898200000000001</v>
      </c>
      <c r="D236" s="26">
        <f t="shared" ref="D236:D247" si="13">C236+B236</f>
        <v>8.6831629999999986</v>
      </c>
      <c r="E236" s="1"/>
    </row>
    <row r="237" spans="1:5" hidden="1" x14ac:dyDescent="0.25">
      <c r="A237" s="45">
        <v>2019</v>
      </c>
      <c r="B237" s="24">
        <v>9.9561679999999999</v>
      </c>
      <c r="C237" s="29">
        <v>0.78593400000000002</v>
      </c>
      <c r="D237" s="26">
        <f t="shared" si="13"/>
        <v>10.742101999999999</v>
      </c>
      <c r="E237" s="1"/>
    </row>
    <row r="238" spans="1:5" hidden="1" x14ac:dyDescent="0.25">
      <c r="A238" s="45">
        <v>2019</v>
      </c>
      <c r="B238" s="24">
        <v>9.8901900000000005</v>
      </c>
      <c r="C238" s="29">
        <v>0.38552599999999998</v>
      </c>
      <c r="D238" s="26">
        <f t="shared" si="13"/>
        <v>10.275716000000001</v>
      </c>
      <c r="E238" s="1"/>
    </row>
    <row r="239" spans="1:5" hidden="1" x14ac:dyDescent="0.25">
      <c r="A239" s="45">
        <v>2019</v>
      </c>
      <c r="B239" s="24">
        <v>9.0816619999999997</v>
      </c>
      <c r="C239" s="29">
        <v>4.3700000000000003E-2</v>
      </c>
      <c r="D239" s="26">
        <f t="shared" si="13"/>
        <v>9.1253619999999991</v>
      </c>
      <c r="E239" s="1"/>
    </row>
    <row r="240" spans="1:5" hidden="1" x14ac:dyDescent="0.25">
      <c r="A240" s="45">
        <v>2019</v>
      </c>
      <c r="B240" s="24">
        <v>8.7113320000000005</v>
      </c>
      <c r="C240" s="29">
        <v>5.74E-2</v>
      </c>
      <c r="D240" s="26">
        <f t="shared" si="13"/>
        <v>8.768732</v>
      </c>
      <c r="E240" s="1"/>
    </row>
    <row r="241" spans="1:5" hidden="1" x14ac:dyDescent="0.25">
      <c r="A241" s="45">
        <v>2019</v>
      </c>
      <c r="B241" s="24">
        <v>8.1998490000000004</v>
      </c>
      <c r="C241" s="29">
        <v>9.8799999999999999E-2</v>
      </c>
      <c r="D241" s="26">
        <f t="shared" si="13"/>
        <v>8.2986490000000011</v>
      </c>
      <c r="E241" s="1"/>
    </row>
    <row r="242" spans="1:5" hidden="1" x14ac:dyDescent="0.25">
      <c r="A242" s="45">
        <v>2019</v>
      </c>
      <c r="B242" s="24">
        <v>9.8581679999999992</v>
      </c>
      <c r="C242" s="29">
        <v>0.14449999999999999</v>
      </c>
      <c r="D242" s="26">
        <f t="shared" si="13"/>
        <v>10.002668</v>
      </c>
      <c r="E242" s="1"/>
    </row>
    <row r="243" spans="1:5" hidden="1" x14ac:dyDescent="0.25">
      <c r="A243" s="45">
        <v>2019</v>
      </c>
      <c r="B243" s="24">
        <v>7.439082</v>
      </c>
      <c r="C243" s="29">
        <v>0.676064</v>
      </c>
      <c r="D243" s="26">
        <f t="shared" si="13"/>
        <v>8.1151459999999993</v>
      </c>
      <c r="E243" s="1"/>
    </row>
    <row r="244" spans="1:5" hidden="1" x14ac:dyDescent="0.25">
      <c r="A244" s="45">
        <v>2019</v>
      </c>
      <c r="B244" s="24">
        <v>8.4625850000000007</v>
      </c>
      <c r="C244" s="29">
        <v>1.83951</v>
      </c>
      <c r="D244" s="26">
        <f t="shared" si="13"/>
        <v>10.302095000000001</v>
      </c>
      <c r="E244" s="1"/>
    </row>
    <row r="245" spans="1:5" hidden="1" x14ac:dyDescent="0.25">
      <c r="A245" s="45">
        <v>2019</v>
      </c>
      <c r="B245" s="24">
        <v>9.2180230000000005</v>
      </c>
      <c r="C245" s="29">
        <v>0.81945400000000002</v>
      </c>
      <c r="D245" s="26">
        <f t="shared" si="13"/>
        <v>10.037477000000001</v>
      </c>
      <c r="E245" s="1"/>
    </row>
    <row r="246" spans="1:5" hidden="1" x14ac:dyDescent="0.25">
      <c r="A246" s="45">
        <v>2019</v>
      </c>
      <c r="B246" s="24">
        <v>8.8315420000000007</v>
      </c>
      <c r="C246" s="29">
        <v>1.80121</v>
      </c>
      <c r="D246" s="26">
        <f t="shared" si="13"/>
        <v>10.632752</v>
      </c>
      <c r="E246" s="1"/>
    </row>
    <row r="247" spans="1:5" hidden="1" x14ac:dyDescent="0.25">
      <c r="A247" s="45">
        <v>2019</v>
      </c>
      <c r="B247" s="24">
        <v>9.5489049999999995</v>
      </c>
      <c r="C247" s="29">
        <v>1.2738</v>
      </c>
      <c r="D247" s="26">
        <f t="shared" si="13"/>
        <v>10.822704999999999</v>
      </c>
      <c r="E247" s="1"/>
    </row>
    <row r="248" spans="1:5" hidden="1" x14ac:dyDescent="0.25">
      <c r="A248" s="45">
        <v>2019</v>
      </c>
      <c r="B248" s="24"/>
      <c r="C248" s="29"/>
      <c r="D248" s="26"/>
      <c r="E248" s="1"/>
    </row>
    <row r="249" spans="1:5" hidden="1" x14ac:dyDescent="0.25">
      <c r="A249" s="45">
        <v>2019</v>
      </c>
      <c r="B249" s="24"/>
      <c r="C249" s="29"/>
      <c r="D249" s="28"/>
      <c r="E249" s="1"/>
    </row>
    <row r="250" spans="1:5" hidden="1" x14ac:dyDescent="0.25">
      <c r="A250" s="45">
        <v>2019</v>
      </c>
      <c r="B250" s="24">
        <v>11.781288</v>
      </c>
      <c r="C250" s="29">
        <v>0.64762200000000003</v>
      </c>
      <c r="D250" s="28">
        <f t="shared" ref="D250:D261" si="14">C250+B250</f>
        <v>12.42891</v>
      </c>
      <c r="E250" s="1"/>
    </row>
    <row r="251" spans="1:5" hidden="1" x14ac:dyDescent="0.25">
      <c r="A251" s="45">
        <v>2019</v>
      </c>
      <c r="B251" s="24">
        <v>9.8244690000000006</v>
      </c>
      <c r="C251" s="29">
        <v>1.2278500000000001</v>
      </c>
      <c r="D251" s="28">
        <f t="shared" si="14"/>
        <v>11.052319000000001</v>
      </c>
      <c r="E251" s="1"/>
    </row>
    <row r="252" spans="1:5" hidden="1" x14ac:dyDescent="0.25">
      <c r="A252" s="45">
        <v>2019</v>
      </c>
      <c r="B252" s="24">
        <v>15.647872</v>
      </c>
      <c r="C252" s="29">
        <v>0.90378199999999997</v>
      </c>
      <c r="D252" s="28">
        <f t="shared" si="14"/>
        <v>16.551653999999999</v>
      </c>
      <c r="E252" s="1"/>
    </row>
    <row r="253" spans="1:5" hidden="1" x14ac:dyDescent="0.25">
      <c r="A253" s="45">
        <v>2019</v>
      </c>
      <c r="B253" s="24">
        <v>9.3807349999999996</v>
      </c>
      <c r="C253" s="29">
        <v>0.80949000000000004</v>
      </c>
      <c r="D253" s="28">
        <f t="shared" si="14"/>
        <v>10.190225</v>
      </c>
      <c r="E253" s="1"/>
    </row>
    <row r="254" spans="1:5" hidden="1" x14ac:dyDescent="0.25">
      <c r="A254" s="45">
        <v>2019</v>
      </c>
      <c r="B254" s="24">
        <v>12.205997</v>
      </c>
      <c r="C254" s="29">
        <v>0.36895800000000001</v>
      </c>
      <c r="D254" s="28">
        <f t="shared" si="14"/>
        <v>12.574954999999999</v>
      </c>
      <c r="E254" s="1"/>
    </row>
    <row r="255" spans="1:5" hidden="1" x14ac:dyDescent="0.25">
      <c r="A255" s="45">
        <v>2019</v>
      </c>
      <c r="B255" s="24">
        <v>14.964338</v>
      </c>
      <c r="C255" s="29">
        <v>0.25769900000000001</v>
      </c>
      <c r="D255" s="28">
        <f t="shared" si="14"/>
        <v>15.222037</v>
      </c>
      <c r="E255" s="1"/>
    </row>
    <row r="256" spans="1:5" hidden="1" x14ac:dyDescent="0.25">
      <c r="A256" s="45">
        <v>2019</v>
      </c>
      <c r="B256" s="24">
        <v>13.74136</v>
      </c>
      <c r="C256" s="29">
        <v>3.3545999999999999E-2</v>
      </c>
      <c r="D256" s="28">
        <f t="shared" si="14"/>
        <v>13.774906</v>
      </c>
      <c r="E256" s="1"/>
    </row>
    <row r="257" spans="1:5" hidden="1" x14ac:dyDescent="0.25">
      <c r="A257" s="45">
        <v>2019</v>
      </c>
      <c r="B257" s="24">
        <v>17.108077000000002</v>
      </c>
      <c r="C257" s="29">
        <v>0.51220100000000002</v>
      </c>
      <c r="D257" s="28">
        <f t="shared" si="14"/>
        <v>17.620278000000003</v>
      </c>
      <c r="E257" s="1"/>
    </row>
    <row r="258" spans="1:5" hidden="1" x14ac:dyDescent="0.25">
      <c r="A258" s="45">
        <v>2019</v>
      </c>
      <c r="B258" s="24">
        <v>16.137132000000001</v>
      </c>
      <c r="C258" s="29">
        <v>0.39644499999999999</v>
      </c>
      <c r="D258" s="28">
        <f t="shared" si="14"/>
        <v>16.533577000000001</v>
      </c>
      <c r="E258" s="1"/>
    </row>
    <row r="259" spans="1:5" hidden="1" x14ac:dyDescent="0.25">
      <c r="A259" s="45">
        <v>2019</v>
      </c>
      <c r="B259" s="24">
        <v>14.628671000000001</v>
      </c>
      <c r="C259" s="29">
        <v>0.33565</v>
      </c>
      <c r="D259" s="28">
        <f t="shared" si="14"/>
        <v>14.964321</v>
      </c>
      <c r="E259" s="1"/>
    </row>
    <row r="260" spans="1:5" hidden="1" x14ac:dyDescent="0.25">
      <c r="A260" s="45">
        <v>2019</v>
      </c>
      <c r="B260" s="24">
        <v>15.326105999999999</v>
      </c>
      <c r="C260" s="29">
        <v>8.3860000000000004E-2</v>
      </c>
      <c r="D260" s="28">
        <f t="shared" si="14"/>
        <v>15.409965999999999</v>
      </c>
      <c r="E260" s="1"/>
    </row>
    <row r="261" spans="1:5" hidden="1" x14ac:dyDescent="0.25">
      <c r="A261" s="45">
        <v>2019</v>
      </c>
      <c r="B261" s="24">
        <v>16.899999999999999</v>
      </c>
      <c r="C261" s="29">
        <v>0.239787</v>
      </c>
      <c r="D261" s="28">
        <f t="shared" si="14"/>
        <v>17.139786999999998</v>
      </c>
      <c r="E261" s="1"/>
    </row>
    <row r="262" spans="1:5" s="3" customFormat="1" hidden="1" x14ac:dyDescent="0.25">
      <c r="A262" s="45">
        <v>2019</v>
      </c>
      <c r="B262" s="29"/>
      <c r="C262" s="29"/>
      <c r="D262" s="29"/>
      <c r="E262" s="5"/>
    </row>
    <row r="263" spans="1:5" hidden="1" x14ac:dyDescent="0.25">
      <c r="A263" s="45">
        <v>2019</v>
      </c>
      <c r="B263" s="24">
        <f>SUM(B342:B344)</f>
        <v>51.820023000000006</v>
      </c>
      <c r="C263" s="24">
        <f>SUM(C342:C344)</f>
        <v>0.62346100000000004</v>
      </c>
      <c r="D263" s="24">
        <f>SUM(D342:D344)</f>
        <v>52.443483999999998</v>
      </c>
      <c r="E263" s="1"/>
    </row>
    <row r="264" spans="1:5" hidden="1" x14ac:dyDescent="0.25">
      <c r="A264" s="45">
        <v>2019</v>
      </c>
      <c r="B264" s="24">
        <f>SUM(B345:B347)</f>
        <v>52.341840000000005</v>
      </c>
      <c r="C264" s="24">
        <f>SUM(C345:C347)</f>
        <v>1.8898350000000002</v>
      </c>
      <c r="D264" s="24">
        <f>SUM(D345:D347)</f>
        <v>54.231674999999996</v>
      </c>
      <c r="E264" s="1"/>
    </row>
    <row r="265" spans="1:5" hidden="1" x14ac:dyDescent="0.25">
      <c r="A265" s="45">
        <v>2019</v>
      </c>
      <c r="B265" s="24">
        <f>SUM(B348:B350)</f>
        <v>40.390300000000003</v>
      </c>
      <c r="C265" s="24">
        <f>SUM(C348:C350)</f>
        <v>7.1251999999999995</v>
      </c>
      <c r="D265" s="24">
        <f>SUM(D348:D350)</f>
        <v>47.515499999999996</v>
      </c>
      <c r="E265" s="1"/>
    </row>
    <row r="266" spans="1:5" hidden="1" x14ac:dyDescent="0.25">
      <c r="A266" s="45">
        <v>2019</v>
      </c>
      <c r="B266" s="24">
        <f>SUM(B351:B353)</f>
        <v>38.498907000000003</v>
      </c>
      <c r="C266" s="24">
        <f>SUM(C351:C353)</f>
        <v>6.3771730000000009</v>
      </c>
      <c r="D266" s="24">
        <f>SUM(D351:D353)</f>
        <v>44.876080000000002</v>
      </c>
      <c r="E266" s="1"/>
    </row>
    <row r="267" spans="1:5" hidden="1" x14ac:dyDescent="0.25">
      <c r="A267" s="45">
        <v>2019</v>
      </c>
      <c r="B267" s="24"/>
      <c r="C267" s="29"/>
      <c r="D267" s="28"/>
      <c r="E267" s="1"/>
    </row>
    <row r="268" spans="1:5" hidden="1" x14ac:dyDescent="0.25">
      <c r="A268" s="45">
        <v>2019</v>
      </c>
      <c r="B268" s="24"/>
      <c r="C268" s="29"/>
      <c r="D268" s="28"/>
      <c r="E268" s="1"/>
    </row>
    <row r="269" spans="1:5" hidden="1" x14ac:dyDescent="0.25">
      <c r="A269" s="45">
        <v>2019</v>
      </c>
      <c r="B269" s="24">
        <v>17.882916000000002</v>
      </c>
      <c r="C269" s="29">
        <v>0.232654</v>
      </c>
      <c r="D269" s="28">
        <f t="shared" ref="D269:D280" si="15">C269+B269</f>
        <v>18.115570000000002</v>
      </c>
      <c r="E269" s="1"/>
    </row>
    <row r="270" spans="1:5" hidden="1" x14ac:dyDescent="0.25">
      <c r="A270" s="45">
        <v>2019</v>
      </c>
      <c r="B270" s="24">
        <v>13.752000000000001</v>
      </c>
      <c r="C270" s="29">
        <v>0.23200000000000001</v>
      </c>
      <c r="D270" s="28">
        <f t="shared" si="15"/>
        <v>13.984</v>
      </c>
      <c r="E270" s="1"/>
    </row>
    <row r="271" spans="1:5" hidden="1" x14ac:dyDescent="0.25">
      <c r="A271" s="45">
        <v>2019</v>
      </c>
      <c r="B271" s="24">
        <v>13.662000000000001</v>
      </c>
      <c r="C271" s="29">
        <v>0.26900000000000002</v>
      </c>
      <c r="D271" s="28">
        <f t="shared" si="15"/>
        <v>13.931000000000001</v>
      </c>
      <c r="E271" s="1"/>
    </row>
    <row r="272" spans="1:5" hidden="1" x14ac:dyDescent="0.25">
      <c r="A272" s="45">
        <v>2019</v>
      </c>
      <c r="B272" s="24">
        <v>13.819845000000001</v>
      </c>
      <c r="C272" s="29">
        <v>0.286549</v>
      </c>
      <c r="D272" s="28">
        <f t="shared" si="15"/>
        <v>14.106394000000002</v>
      </c>
      <c r="E272" s="1"/>
    </row>
    <row r="273" spans="1:5" hidden="1" x14ac:dyDescent="0.25">
      <c r="A273" s="45">
        <v>2019</v>
      </c>
      <c r="B273" s="24">
        <v>13.915744999999999</v>
      </c>
      <c r="C273" s="29">
        <v>0.295153</v>
      </c>
      <c r="D273" s="28">
        <f t="shared" si="15"/>
        <v>14.210898</v>
      </c>
      <c r="E273" s="1"/>
    </row>
    <row r="274" spans="1:5" hidden="1" x14ac:dyDescent="0.25">
      <c r="A274" s="45">
        <v>2019</v>
      </c>
      <c r="B274" s="24">
        <v>13.385426000000001</v>
      </c>
      <c r="C274" s="29">
        <v>0.32207999999999998</v>
      </c>
      <c r="D274" s="28">
        <f t="shared" si="15"/>
        <v>13.707506</v>
      </c>
      <c r="E274" s="1"/>
    </row>
    <row r="275" spans="1:5" hidden="1" x14ac:dyDescent="0.25">
      <c r="A275" s="45">
        <v>2019</v>
      </c>
      <c r="B275" s="24">
        <v>14.688082</v>
      </c>
      <c r="C275" s="29">
        <v>1.1264400000000001</v>
      </c>
      <c r="D275" s="28">
        <f t="shared" si="15"/>
        <v>15.814522</v>
      </c>
      <c r="E275" s="1"/>
    </row>
    <row r="276" spans="1:5" hidden="1" x14ac:dyDescent="0.25">
      <c r="A276" s="45">
        <v>2019</v>
      </c>
      <c r="B276" s="24">
        <v>21.453023000000002</v>
      </c>
      <c r="C276" s="24">
        <v>1.10406</v>
      </c>
      <c r="D276" s="28">
        <f t="shared" si="15"/>
        <v>22.557083000000002</v>
      </c>
      <c r="E276" s="1"/>
    </row>
    <row r="277" spans="1:5" hidden="1" x14ac:dyDescent="0.25">
      <c r="A277" s="45">
        <v>2019</v>
      </c>
      <c r="B277" s="24">
        <v>19.309889999999999</v>
      </c>
      <c r="C277" s="24">
        <v>1.484183</v>
      </c>
      <c r="D277" s="28">
        <f t="shared" si="15"/>
        <v>20.794073000000001</v>
      </c>
      <c r="E277" s="1"/>
    </row>
    <row r="278" spans="1:5" hidden="1" x14ac:dyDescent="0.25">
      <c r="A278" s="45">
        <v>2019</v>
      </c>
      <c r="B278" s="24">
        <v>25.207298000000002</v>
      </c>
      <c r="C278" s="24">
        <v>1.3406199999999999</v>
      </c>
      <c r="D278" s="28">
        <f t="shared" si="15"/>
        <v>26.547918000000003</v>
      </c>
      <c r="E278" s="1"/>
    </row>
    <row r="279" spans="1:5" hidden="1" x14ac:dyDescent="0.25">
      <c r="A279" s="45">
        <v>2019</v>
      </c>
      <c r="B279" s="24">
        <v>27.03539</v>
      </c>
      <c r="C279" s="33">
        <v>14.737296000000001</v>
      </c>
      <c r="D279" s="28">
        <f t="shared" si="15"/>
        <v>41.772686</v>
      </c>
      <c r="E279" s="1"/>
    </row>
    <row r="280" spans="1:5" hidden="1" x14ac:dyDescent="0.25">
      <c r="A280" s="45">
        <v>2019</v>
      </c>
      <c r="B280" s="24">
        <v>28.689927000000001</v>
      </c>
      <c r="C280" s="24">
        <v>1.362948</v>
      </c>
      <c r="D280" s="28">
        <f t="shared" si="15"/>
        <v>30.052875</v>
      </c>
      <c r="E280" s="1"/>
    </row>
    <row r="281" spans="1:5" hidden="1" x14ac:dyDescent="0.25">
      <c r="A281" s="45">
        <v>2019</v>
      </c>
      <c r="B281" s="24"/>
      <c r="C281" s="24"/>
      <c r="D281" s="28"/>
      <c r="E281" s="1"/>
    </row>
    <row r="282" spans="1:5" hidden="1" x14ac:dyDescent="0.25">
      <c r="A282" s="45">
        <v>2019</v>
      </c>
      <c r="B282" s="24"/>
      <c r="C282" s="24"/>
      <c r="D282" s="28"/>
      <c r="E282" s="1"/>
    </row>
    <row r="283" spans="1:5" hidden="1" x14ac:dyDescent="0.25">
      <c r="A283" s="45">
        <v>2019</v>
      </c>
      <c r="B283" s="24">
        <f>SUM(B356:B358)</f>
        <v>21.294914000000002</v>
      </c>
      <c r="C283" s="24">
        <f>SUM(C356:C358)</f>
        <v>2.7126510000000001</v>
      </c>
      <c r="D283" s="24">
        <f>SUM(D356:D358)</f>
        <v>24.007565</v>
      </c>
      <c r="E283" s="1"/>
    </row>
    <row r="284" spans="1:5" hidden="1" x14ac:dyDescent="0.25">
      <c r="A284" s="45">
        <v>2019</v>
      </c>
      <c r="B284" s="24">
        <f>SUM(B359:B361)</f>
        <v>22.082663</v>
      </c>
      <c r="C284" s="24">
        <f>SUM(C359:C361)</f>
        <v>0.62040700000000004</v>
      </c>
      <c r="D284" s="24">
        <f>SUM(D359:D361)</f>
        <v>22.70307</v>
      </c>
      <c r="E284" s="1"/>
    </row>
    <row r="285" spans="1:5" hidden="1" x14ac:dyDescent="0.25">
      <c r="A285" s="45">
        <v>2019</v>
      </c>
      <c r="B285" s="24">
        <f>SUM(B362:B364)</f>
        <v>29.242741000000002</v>
      </c>
      <c r="C285" s="24">
        <f>SUM(C362:C364)</f>
        <v>2.2325539999999999</v>
      </c>
      <c r="D285" s="24">
        <f>SUM(D362:D364)</f>
        <v>31.475295000000003</v>
      </c>
      <c r="E285" s="1"/>
    </row>
    <row r="286" spans="1:5" hidden="1" x14ac:dyDescent="0.25">
      <c r="A286" s="45">
        <v>2019</v>
      </c>
      <c r="B286" s="24">
        <f>B365+B366+B367</f>
        <v>23.124832099999999</v>
      </c>
      <c r="C286" s="24">
        <f>C365+C366+C367</f>
        <v>5.5068700000000002</v>
      </c>
      <c r="D286" s="24">
        <f>D365+D366+D367</f>
        <v>28.631702100000002</v>
      </c>
      <c r="E286" s="1"/>
    </row>
    <row r="287" spans="1:5" hidden="1" x14ac:dyDescent="0.25">
      <c r="A287" s="45">
        <v>2019</v>
      </c>
      <c r="B287" s="24"/>
      <c r="C287" s="24"/>
      <c r="D287" s="24"/>
      <c r="E287" s="1"/>
    </row>
    <row r="288" spans="1:5" s="108" customFormat="1" hidden="1" x14ac:dyDescent="0.25">
      <c r="A288" s="45">
        <v>2019</v>
      </c>
      <c r="B288" s="106"/>
      <c r="C288" s="106"/>
      <c r="D288" s="106"/>
      <c r="E288" s="107"/>
    </row>
    <row r="289" spans="1:5" s="108" customFormat="1" hidden="1" x14ac:dyDescent="0.25">
      <c r="A289" s="45">
        <v>2019</v>
      </c>
      <c r="B289" s="106">
        <f>B370+B371+B372</f>
        <v>29.122821000000002</v>
      </c>
      <c r="C289" s="106">
        <f>C370+C371+C372</f>
        <v>2.622957</v>
      </c>
      <c r="D289" s="106">
        <f>D370+D371+D372</f>
        <v>31.745778000000001</v>
      </c>
      <c r="E289" s="107"/>
    </row>
    <row r="290" spans="1:5" s="108" customFormat="1" hidden="1" x14ac:dyDescent="0.25">
      <c r="A290" s="45">
        <v>2019</v>
      </c>
      <c r="B290" s="106">
        <f>B373+B374+B375</f>
        <v>25.113449000000003</v>
      </c>
      <c r="C290" s="106">
        <f>C373+C374+C375</f>
        <v>2.1794820000000001</v>
      </c>
      <c r="D290" s="106">
        <f>D373+D374+D375</f>
        <v>27.292931000000003</v>
      </c>
      <c r="E290" s="107"/>
    </row>
    <row r="291" spans="1:5" s="108" customFormat="1" hidden="1" x14ac:dyDescent="0.25">
      <c r="A291" s="45">
        <v>2019</v>
      </c>
      <c r="B291" s="106">
        <f>B376+B377+B378</f>
        <v>35.527360999999999</v>
      </c>
      <c r="C291" s="106">
        <f>C376+C377+C378</f>
        <v>4.3463279999999997</v>
      </c>
      <c r="D291" s="106">
        <f>D376+D377+D378</f>
        <v>39.873688999999999</v>
      </c>
      <c r="E291" s="107"/>
    </row>
    <row r="292" spans="1:5" s="108" customFormat="1" hidden="1" x14ac:dyDescent="0.25">
      <c r="A292" s="45">
        <v>2019</v>
      </c>
      <c r="B292" s="106">
        <f>B379+B380+B381</f>
        <v>36.422925999999997</v>
      </c>
      <c r="C292" s="106">
        <f>C379+C380+C381</f>
        <v>4.6286690000000004</v>
      </c>
      <c r="D292" s="106">
        <f>D379+D380+D381</f>
        <v>41.051594999999999</v>
      </c>
      <c r="E292" s="107"/>
    </row>
    <row r="293" spans="1:5" s="108" customFormat="1" hidden="1" x14ac:dyDescent="0.25">
      <c r="A293" s="45">
        <v>2019</v>
      </c>
      <c r="B293" s="106"/>
      <c r="C293" s="106"/>
      <c r="D293" s="106"/>
      <c r="E293" s="107"/>
    </row>
    <row r="294" spans="1:5" hidden="1" x14ac:dyDescent="0.25">
      <c r="A294" s="45">
        <v>2019</v>
      </c>
      <c r="B294" s="45"/>
      <c r="C294" s="45"/>
      <c r="D294" s="45"/>
      <c r="E294" s="1"/>
    </row>
    <row r="295" spans="1:5" hidden="1" x14ac:dyDescent="0.25">
      <c r="A295" s="45">
        <v>2019</v>
      </c>
      <c r="B295" s="24">
        <f>B384+B385+B386</f>
        <v>23.572286999999999</v>
      </c>
      <c r="C295" s="24">
        <f>C384+C385+C386</f>
        <v>1.848662</v>
      </c>
      <c r="D295" s="24">
        <f>D384+D385+D386</f>
        <v>25.420949</v>
      </c>
      <c r="E295" s="1"/>
    </row>
    <row r="296" spans="1:5" hidden="1" x14ac:dyDescent="0.25">
      <c r="A296" s="45">
        <v>2019</v>
      </c>
      <c r="B296" s="24">
        <f>B387+B388+B389</f>
        <v>14.659387000000001</v>
      </c>
      <c r="C296" s="24">
        <f>C387+C388+C389</f>
        <v>1.65991</v>
      </c>
      <c r="D296" s="24">
        <f>D387+D388+D389</f>
        <v>16.319296999999999</v>
      </c>
      <c r="E296" s="1"/>
    </row>
    <row r="297" spans="1:5" hidden="1" x14ac:dyDescent="0.25">
      <c r="A297" s="45">
        <v>2019</v>
      </c>
      <c r="B297" s="24">
        <f>B390+B391+B392</f>
        <v>15.160246000000001</v>
      </c>
      <c r="C297" s="24">
        <f>C390+C391+C392</f>
        <v>2.399089</v>
      </c>
      <c r="D297" s="24">
        <f>D390+D391+D392</f>
        <v>17.559334999999997</v>
      </c>
      <c r="E297" s="1"/>
    </row>
    <row r="298" spans="1:5" hidden="1" x14ac:dyDescent="0.25">
      <c r="A298" s="45">
        <v>2019</v>
      </c>
      <c r="B298" s="24">
        <f>B393+B394+B395</f>
        <v>18.978988000000001</v>
      </c>
      <c r="C298" s="24">
        <f>C393+C394+C395</f>
        <v>3.7047349999999999</v>
      </c>
      <c r="D298" s="24">
        <f>D393+D394+D395</f>
        <v>22.683723000000001</v>
      </c>
      <c r="E298" s="1"/>
    </row>
    <row r="299" spans="1:5" hidden="1" x14ac:dyDescent="0.25">
      <c r="A299" s="45">
        <v>2019</v>
      </c>
      <c r="B299" s="24"/>
      <c r="C299" s="24"/>
      <c r="D299" s="24"/>
      <c r="E299" s="1"/>
    </row>
    <row r="300" spans="1:5" hidden="1" x14ac:dyDescent="0.25">
      <c r="A300" s="45">
        <v>2019</v>
      </c>
      <c r="B300" s="24"/>
      <c r="C300" s="24"/>
      <c r="D300" s="24"/>
      <c r="E300" s="1"/>
    </row>
    <row r="301" spans="1:5" hidden="1" x14ac:dyDescent="0.25">
      <c r="A301" s="45">
        <v>2019</v>
      </c>
      <c r="B301" s="24">
        <f>B398+B399+B400</f>
        <v>16.797696999999999</v>
      </c>
      <c r="C301" s="24">
        <f>C398+C399+C400</f>
        <v>2.1561349999999999</v>
      </c>
      <c r="D301" s="24">
        <f>D398+D399+D400</f>
        <v>18.953831999999998</v>
      </c>
      <c r="E301" s="1"/>
    </row>
    <row r="302" spans="1:5" hidden="1" x14ac:dyDescent="0.25">
      <c r="A302" s="45">
        <v>2019</v>
      </c>
      <c r="B302" s="24">
        <f>B401+B402+B403</f>
        <v>19.962669999999999</v>
      </c>
      <c r="C302" s="24">
        <f>C401+C402+C403</f>
        <v>1.3631980000000001</v>
      </c>
      <c r="D302" s="24">
        <f>D401+D402+D403</f>
        <v>21.325868</v>
      </c>
      <c r="E302" s="1"/>
    </row>
    <row r="303" spans="1:5" hidden="1" x14ac:dyDescent="0.25">
      <c r="A303" s="45">
        <v>2019</v>
      </c>
      <c r="B303" s="24">
        <f>B404+B405+B406</f>
        <v>30.281534000000001</v>
      </c>
      <c r="C303" s="24">
        <f>C404+C405+C406</f>
        <v>2.4598550000000001</v>
      </c>
      <c r="D303" s="24">
        <f>D404+D405+D406</f>
        <v>32.741388999999998</v>
      </c>
      <c r="E303" s="1"/>
    </row>
    <row r="304" spans="1:5" hidden="1" x14ac:dyDescent="0.25">
      <c r="A304" s="45">
        <v>2019</v>
      </c>
      <c r="B304" s="24">
        <f>B407+B408+B409</f>
        <v>34.213317000000004</v>
      </c>
      <c r="C304" s="24">
        <f>C407+C408+C409</f>
        <v>1.9194249999999999</v>
      </c>
      <c r="D304" s="24">
        <f>D407+D408+D409</f>
        <v>36.132742</v>
      </c>
      <c r="E304" s="1"/>
    </row>
    <row r="305" spans="1:5" x14ac:dyDescent="0.25">
      <c r="A305" s="45">
        <v>2020</v>
      </c>
      <c r="B305" s="24">
        <v>214.27319399999996</v>
      </c>
      <c r="C305" s="24">
        <v>14.06767</v>
      </c>
      <c r="D305" s="24">
        <v>228.34086399999998</v>
      </c>
      <c r="E305" s="1"/>
    </row>
    <row r="306" spans="1:5" hidden="1" x14ac:dyDescent="0.25">
      <c r="A306" s="45">
        <v>2017</v>
      </c>
      <c r="B306" s="24"/>
      <c r="C306" s="24"/>
      <c r="D306" s="24"/>
      <c r="E306" s="1"/>
    </row>
    <row r="307" spans="1:5" ht="18" hidden="1" x14ac:dyDescent="0.25">
      <c r="A307" s="111" t="s">
        <v>50</v>
      </c>
      <c r="B307" s="24">
        <f>B413+B414+B415</f>
        <v>34.684266999999998</v>
      </c>
      <c r="C307" s="24">
        <f>C413+C414+C415</f>
        <v>1.378649</v>
      </c>
      <c r="D307" s="24">
        <f>D413+D414+D415</f>
        <v>36.062916000000001</v>
      </c>
      <c r="E307" s="1"/>
    </row>
    <row r="308" spans="1:5" ht="18" hidden="1" x14ac:dyDescent="0.25">
      <c r="A308" s="111" t="s">
        <v>51</v>
      </c>
      <c r="B308" s="24">
        <f>B416+B417+B418</f>
        <v>39.165661</v>
      </c>
      <c r="C308" s="24">
        <f>C416+C417+C418</f>
        <v>0.97868200000000005</v>
      </c>
      <c r="D308" s="24">
        <f>D416+D417+D418</f>
        <v>40.144342999999999</v>
      </c>
      <c r="E308" s="1"/>
    </row>
    <row r="309" spans="1:5" ht="18" hidden="1" x14ac:dyDescent="0.25">
      <c r="A309" s="111" t="s">
        <v>52</v>
      </c>
      <c r="B309" s="24">
        <f>B419+B420+B421</f>
        <v>47.379586000000003</v>
      </c>
      <c r="C309" s="24">
        <f>C419+C420+C421</f>
        <v>1.02125</v>
      </c>
      <c r="D309" s="24">
        <f>D419+D420+D421</f>
        <v>48.400835999999998</v>
      </c>
      <c r="E309" s="1"/>
    </row>
    <row r="310" spans="1:5" ht="18" hidden="1" x14ac:dyDescent="0.25">
      <c r="A310" s="111" t="s">
        <v>53</v>
      </c>
      <c r="B310" s="24">
        <f>B422+B423+B424</f>
        <v>54.927672999999999</v>
      </c>
      <c r="C310" s="24">
        <f>C422+C423+C424</f>
        <v>0.83935099999999996</v>
      </c>
      <c r="D310" s="24">
        <f>D422+D423+D424</f>
        <v>55.767023999999999</v>
      </c>
      <c r="E310" s="1"/>
    </row>
    <row r="311" spans="1:5" x14ac:dyDescent="0.25">
      <c r="A311" s="45">
        <v>2021</v>
      </c>
      <c r="B311" s="24">
        <f>B434+B435+B436+B437</f>
        <v>240.17284599999999</v>
      </c>
      <c r="C311" s="24">
        <f>C434+C435+C436+C437</f>
        <v>9.1167750000000005</v>
      </c>
      <c r="D311" s="24">
        <f>D434+D435+D436+D437</f>
        <v>249.28962100000001</v>
      </c>
      <c r="E311" s="1"/>
    </row>
    <row r="312" spans="1:5" x14ac:dyDescent="0.25">
      <c r="A312" s="45">
        <v>2022</v>
      </c>
      <c r="B312" s="24">
        <f>SUM(B506:B517)</f>
        <v>196.46877900000004</v>
      </c>
      <c r="C312" s="24">
        <f t="shared" ref="C312:D312" si="16">SUM(C506:C517)</f>
        <v>14.373227</v>
      </c>
      <c r="D312" s="24">
        <f t="shared" si="16"/>
        <v>210.842006</v>
      </c>
      <c r="E312" s="1"/>
    </row>
    <row r="313" spans="1:5" x14ac:dyDescent="0.25">
      <c r="A313" s="45">
        <v>2023</v>
      </c>
      <c r="B313" s="24"/>
      <c r="C313" s="24"/>
      <c r="D313" s="24"/>
      <c r="E313" s="1"/>
    </row>
    <row r="314" spans="1:5" x14ac:dyDescent="0.25">
      <c r="A314" s="45"/>
      <c r="B314" s="24"/>
      <c r="C314" s="24"/>
      <c r="D314" s="24"/>
      <c r="E314" s="1"/>
    </row>
    <row r="315" spans="1:5" ht="15.75" hidden="1" customHeight="1" x14ac:dyDescent="0.25">
      <c r="A315" s="45">
        <v>2018</v>
      </c>
      <c r="B315" s="24"/>
      <c r="C315" s="24"/>
      <c r="D315" s="24"/>
      <c r="E315" s="1"/>
    </row>
    <row r="316" spans="1:5" ht="18" hidden="1" customHeight="1" x14ac:dyDescent="0.25">
      <c r="A316" s="111" t="s">
        <v>50</v>
      </c>
      <c r="B316" s="24">
        <f>B439+B440+B441</f>
        <v>36.767920999999902</v>
      </c>
      <c r="C316" s="24">
        <f>C439+C440+C441</f>
        <v>1.01475</v>
      </c>
      <c r="D316" s="24">
        <f>D439+D440+D441</f>
        <v>37.782670999999901</v>
      </c>
      <c r="E316" s="1"/>
    </row>
    <row r="317" spans="1:5" ht="18" hidden="1" customHeight="1" x14ac:dyDescent="0.25">
      <c r="A317" s="111" t="s">
        <v>51</v>
      </c>
      <c r="B317" s="24">
        <f>B442+B443+B444</f>
        <v>44.374483999999995</v>
      </c>
      <c r="C317" s="24">
        <f>C442+C443+C444</f>
        <v>0.93200000000000005</v>
      </c>
      <c r="D317" s="24">
        <f>D442+D443+D444</f>
        <v>45.306483999999998</v>
      </c>
      <c r="E317" s="1"/>
    </row>
    <row r="318" spans="1:5" ht="18" hidden="1" customHeight="1" x14ac:dyDescent="0.25">
      <c r="A318" s="111" t="s">
        <v>52</v>
      </c>
      <c r="B318" s="24">
        <f>B445+B446+B447</f>
        <v>43.692264999999999</v>
      </c>
      <c r="C318" s="24">
        <f>C445+C446+C447</f>
        <v>2.2891000000000004</v>
      </c>
      <c r="D318" s="24">
        <f>D445+D446+D447</f>
        <v>45.981364999999997</v>
      </c>
      <c r="E318" s="1"/>
    </row>
    <row r="319" spans="1:5" ht="18" hidden="1" customHeight="1" x14ac:dyDescent="0.25">
      <c r="A319" s="111" t="s">
        <v>53</v>
      </c>
      <c r="B319" s="24">
        <f>B448+B449+B450</f>
        <v>47.673231000000001</v>
      </c>
      <c r="C319" s="24">
        <f>C448+C449+C450</f>
        <v>2.3719999999999999</v>
      </c>
      <c r="D319" s="24">
        <f>D448+D449+D450</f>
        <v>50.045231000000001</v>
      </c>
      <c r="E319" s="1"/>
    </row>
    <row r="320" spans="1:5" ht="15.75" hidden="1" customHeight="1" x14ac:dyDescent="0.25">
      <c r="A320" s="49"/>
      <c r="B320" s="24"/>
      <c r="C320" s="24"/>
      <c r="D320" s="24"/>
      <c r="E320" s="1"/>
    </row>
    <row r="321" spans="1:5" ht="15.75" hidden="1" customHeight="1" x14ac:dyDescent="0.25">
      <c r="A321" s="49"/>
      <c r="B321" s="24"/>
      <c r="C321" s="24"/>
      <c r="D321" s="24"/>
      <c r="E321" s="1"/>
    </row>
    <row r="322" spans="1:5" ht="15.75" hidden="1" customHeight="1" x14ac:dyDescent="0.25">
      <c r="A322" s="45">
        <v>2019</v>
      </c>
      <c r="B322" s="24"/>
      <c r="C322" s="24"/>
      <c r="D322" s="24"/>
      <c r="E322" s="1"/>
    </row>
    <row r="323" spans="1:5" ht="18" hidden="1" customHeight="1" x14ac:dyDescent="0.25">
      <c r="A323" s="111" t="s">
        <v>50</v>
      </c>
      <c r="B323" s="24">
        <f>B465+B466+B467</f>
        <v>52.609549000000001</v>
      </c>
      <c r="C323" s="24">
        <f>C465+C466+C467</f>
        <v>1.7977000000000003</v>
      </c>
      <c r="D323" s="24">
        <f>D465+D466+D467</f>
        <v>54.407248999999993</v>
      </c>
      <c r="E323" s="1"/>
    </row>
    <row r="324" spans="1:5" ht="18" hidden="1" customHeight="1" x14ac:dyDescent="0.25">
      <c r="A324" s="111" t="s">
        <v>51</v>
      </c>
      <c r="B324" s="24">
        <f>B468+B469+B470</f>
        <v>44.858597000000003</v>
      </c>
      <c r="C324" s="24">
        <f>C468+C469+C470</f>
        <v>2.1151499999999999</v>
      </c>
      <c r="D324" s="24">
        <f>D468+D469+D470</f>
        <v>46.973746999999996</v>
      </c>
      <c r="E324" s="1"/>
    </row>
    <row r="325" spans="1:5" ht="18" hidden="1" customHeight="1" x14ac:dyDescent="0.25">
      <c r="A325" s="111" t="s">
        <v>52</v>
      </c>
      <c r="B325" s="24">
        <v>48.331227999999996</v>
      </c>
      <c r="C325" s="24">
        <v>1.1274999999999999</v>
      </c>
      <c r="D325" s="24">
        <v>49.458728000000001</v>
      </c>
      <c r="E325" s="1"/>
    </row>
    <row r="326" spans="1:5" ht="18" hidden="1" customHeight="1" x14ac:dyDescent="0.25">
      <c r="A326" s="111" t="s">
        <v>53</v>
      </c>
      <c r="B326" s="24">
        <f>B474+B475+B476</f>
        <v>51.191367999999997</v>
      </c>
      <c r="C326" s="24">
        <f>C474+C475+C476</f>
        <v>0.88075000000000003</v>
      </c>
      <c r="D326" s="24">
        <f>D474+D475+D476</f>
        <v>52.072117999999996</v>
      </c>
      <c r="E326" s="1"/>
    </row>
    <row r="327" spans="1:5" ht="15.75" hidden="1" customHeight="1" x14ac:dyDescent="0.25">
      <c r="A327" s="10">
        <v>2011</v>
      </c>
      <c r="B327" s="24"/>
      <c r="C327" s="29"/>
      <c r="D327" s="26"/>
      <c r="E327" s="1"/>
    </row>
    <row r="328" spans="1:5" ht="15.75" hidden="1" customHeight="1" x14ac:dyDescent="0.25">
      <c r="A328" s="31" t="s">
        <v>20</v>
      </c>
      <c r="B328" s="24">
        <v>24.698087000000001</v>
      </c>
      <c r="C328" s="29">
        <v>0.4222207</v>
      </c>
      <c r="D328" s="26">
        <f t="shared" ref="D328:D339" si="17">C328+B328</f>
        <v>25.120307700000001</v>
      </c>
      <c r="E328" s="1"/>
    </row>
    <row r="329" spans="1:5" ht="15.75" hidden="1" customHeight="1" x14ac:dyDescent="0.25">
      <c r="A329" s="31" t="s">
        <v>21</v>
      </c>
      <c r="B329" s="24">
        <v>21.655373000000001</v>
      </c>
      <c r="C329" s="29">
        <v>0.31090000000000001</v>
      </c>
      <c r="D329" s="26">
        <f t="shared" si="17"/>
        <v>21.966273000000001</v>
      </c>
      <c r="E329" s="1"/>
    </row>
    <row r="330" spans="1:5" ht="15.75" hidden="1" customHeight="1" x14ac:dyDescent="0.25">
      <c r="A330" s="31" t="s">
        <v>22</v>
      </c>
      <c r="B330" s="24">
        <v>22.693850000000001</v>
      </c>
      <c r="C330" s="29">
        <v>0.22827700000000001</v>
      </c>
      <c r="D330" s="26">
        <f t="shared" si="17"/>
        <v>22.922127</v>
      </c>
      <c r="E330" s="1"/>
    </row>
    <row r="331" spans="1:5" ht="15.75" hidden="1" customHeight="1" x14ac:dyDescent="0.25">
      <c r="A331" s="31" t="s">
        <v>23</v>
      </c>
      <c r="B331" s="24">
        <v>18.911655</v>
      </c>
      <c r="C331" s="24">
        <v>0.21572</v>
      </c>
      <c r="D331" s="26">
        <f t="shared" si="17"/>
        <v>19.127375000000001</v>
      </c>
      <c r="E331" s="5"/>
    </row>
    <row r="332" spans="1:5" ht="15.75" hidden="1" customHeight="1" x14ac:dyDescent="0.25">
      <c r="A332" s="31" t="s">
        <v>24</v>
      </c>
      <c r="B332" s="24">
        <v>13.807826</v>
      </c>
      <c r="C332" s="24">
        <v>0.162575</v>
      </c>
      <c r="D332" s="28">
        <f t="shared" si="17"/>
        <v>13.970401000000001</v>
      </c>
      <c r="E332" s="5"/>
    </row>
    <row r="333" spans="1:5" ht="15.75" hidden="1" customHeight="1" x14ac:dyDescent="0.25">
      <c r="A333" s="31" t="s">
        <v>25</v>
      </c>
      <c r="B333" s="24">
        <v>16.130659000000001</v>
      </c>
      <c r="C333" s="24">
        <v>0.166822</v>
      </c>
      <c r="D333" s="28">
        <f t="shared" si="17"/>
        <v>16.297481000000001</v>
      </c>
      <c r="E333" s="5"/>
    </row>
    <row r="334" spans="1:5" ht="15.75" hidden="1" customHeight="1" x14ac:dyDescent="0.25">
      <c r="A334" s="31" t="s">
        <v>26</v>
      </c>
      <c r="B334" s="24">
        <v>21.262837999999999</v>
      </c>
      <c r="C334" s="24">
        <v>0.91334000000000004</v>
      </c>
      <c r="D334" s="28">
        <f t="shared" si="17"/>
        <v>22.176178</v>
      </c>
      <c r="E334" s="6"/>
    </row>
    <row r="335" spans="1:5" ht="15.75" hidden="1" customHeight="1" x14ac:dyDescent="0.25">
      <c r="A335" s="31" t="s">
        <v>27</v>
      </c>
      <c r="B335" s="24">
        <v>17.978801000000001</v>
      </c>
      <c r="C335" s="24">
        <v>1.03887</v>
      </c>
      <c r="D335" s="28">
        <f t="shared" si="17"/>
        <v>19.017671</v>
      </c>
      <c r="E335" s="5"/>
    </row>
    <row r="336" spans="1:5" ht="15.75" hidden="1" customHeight="1" x14ac:dyDescent="0.25">
      <c r="A336" s="31" t="s">
        <v>28</v>
      </c>
      <c r="B336" s="24">
        <v>17.095972</v>
      </c>
      <c r="C336" s="24">
        <v>2.3413599999999999</v>
      </c>
      <c r="D336" s="28">
        <f t="shared" si="17"/>
        <v>19.437331999999998</v>
      </c>
      <c r="E336" s="5"/>
    </row>
    <row r="337" spans="1:7" ht="15.75" hidden="1" customHeight="1" x14ac:dyDescent="0.25">
      <c r="A337" s="31" t="s">
        <v>29</v>
      </c>
      <c r="B337" s="24">
        <v>16.935562000000001</v>
      </c>
      <c r="C337" s="24">
        <v>1.73207</v>
      </c>
      <c r="D337" s="28">
        <f t="shared" si="17"/>
        <v>18.667632000000001</v>
      </c>
      <c r="E337" s="5"/>
    </row>
    <row r="338" spans="1:7" ht="15.75" hidden="1" customHeight="1" x14ac:dyDescent="0.25">
      <c r="A338" s="31" t="s">
        <v>30</v>
      </c>
      <c r="B338" s="24">
        <v>18.308071000000002</v>
      </c>
      <c r="C338" s="24">
        <v>0.96878900000000001</v>
      </c>
      <c r="D338" s="28">
        <f t="shared" si="17"/>
        <v>19.276860000000003</v>
      </c>
      <c r="E338" s="5"/>
    </row>
    <row r="339" spans="1:7" ht="15.75" hidden="1" customHeight="1" x14ac:dyDescent="0.25">
      <c r="A339" s="31" t="s">
        <v>31</v>
      </c>
      <c r="B339" s="24">
        <v>14.677875</v>
      </c>
      <c r="C339" s="24">
        <v>1.0062709999999999</v>
      </c>
      <c r="D339" s="28">
        <f t="shared" si="17"/>
        <v>15.684146</v>
      </c>
      <c r="E339" s="5"/>
      <c r="G339" s="2"/>
    </row>
    <row r="340" spans="1:7" ht="15.75" hidden="1" customHeight="1" x14ac:dyDescent="0.25">
      <c r="A340" s="10"/>
      <c r="B340" s="24"/>
      <c r="C340" s="24"/>
      <c r="D340" s="28"/>
      <c r="E340" s="5"/>
    </row>
    <row r="341" spans="1:7" ht="15.75" hidden="1" customHeight="1" x14ac:dyDescent="0.25">
      <c r="A341" s="10">
        <v>2012</v>
      </c>
      <c r="B341" s="24"/>
      <c r="C341" s="24"/>
      <c r="D341" s="28"/>
      <c r="E341" s="5"/>
    </row>
    <row r="342" spans="1:7" ht="15.75" hidden="1" customHeight="1" x14ac:dyDescent="0.25">
      <c r="A342" s="31" t="s">
        <v>20</v>
      </c>
      <c r="B342" s="24">
        <v>15.613671999999999</v>
      </c>
      <c r="C342" s="24">
        <v>0.30462099999999998</v>
      </c>
      <c r="D342" s="28">
        <f t="shared" ref="D342:D353" si="18">C342+B342</f>
        <v>15.918292999999998</v>
      </c>
      <c r="E342" s="5"/>
    </row>
    <row r="343" spans="1:7" ht="15.75" hidden="1" customHeight="1" x14ac:dyDescent="0.25">
      <c r="A343" s="31" t="s">
        <v>21</v>
      </c>
      <c r="B343" s="24">
        <v>17.215519</v>
      </c>
      <c r="C343" s="24">
        <v>8.387E-2</v>
      </c>
      <c r="D343" s="28">
        <f t="shared" si="18"/>
        <v>17.299389000000001</v>
      </c>
      <c r="E343" s="5"/>
    </row>
    <row r="344" spans="1:7" ht="15.75" hidden="1" customHeight="1" x14ac:dyDescent="0.25">
      <c r="A344" s="31" t="s">
        <v>22</v>
      </c>
      <c r="B344" s="24">
        <v>18.990832000000001</v>
      </c>
      <c r="C344" s="24">
        <v>0.23497000000000001</v>
      </c>
      <c r="D344" s="28">
        <f t="shared" si="18"/>
        <v>19.225802000000002</v>
      </c>
      <c r="E344" s="5"/>
    </row>
    <row r="345" spans="1:7" ht="15.75" hidden="1" customHeight="1" x14ac:dyDescent="0.25">
      <c r="A345" s="31" t="s">
        <v>23</v>
      </c>
      <c r="B345" s="24">
        <v>19.262160999999999</v>
      </c>
      <c r="C345" s="24">
        <v>1.0677430000000001</v>
      </c>
      <c r="D345" s="28">
        <f t="shared" si="18"/>
        <v>20.329903999999999</v>
      </c>
      <c r="E345" s="5"/>
    </row>
    <row r="346" spans="1:7" ht="15.75" hidden="1" customHeight="1" x14ac:dyDescent="0.25">
      <c r="A346" s="31" t="s">
        <v>24</v>
      </c>
      <c r="B346" s="24">
        <v>15.309479</v>
      </c>
      <c r="C346" s="24">
        <v>0.17399999999999999</v>
      </c>
      <c r="D346" s="28">
        <f t="shared" si="18"/>
        <v>15.483478999999999</v>
      </c>
      <c r="E346" s="1"/>
    </row>
    <row r="347" spans="1:7" ht="15.75" hidden="1" customHeight="1" x14ac:dyDescent="0.25">
      <c r="A347" s="31" t="s">
        <v>25</v>
      </c>
      <c r="B347" s="24">
        <v>17.770199999999999</v>
      </c>
      <c r="C347" s="24">
        <v>0.648092</v>
      </c>
      <c r="D347" s="28">
        <f t="shared" si="18"/>
        <v>18.418291999999997</v>
      </c>
      <c r="E347" s="1"/>
    </row>
    <row r="348" spans="1:7" ht="15.75" hidden="1" customHeight="1" x14ac:dyDescent="0.25">
      <c r="A348" s="31" t="s">
        <v>26</v>
      </c>
      <c r="B348" s="24">
        <v>15.977815</v>
      </c>
      <c r="C348" s="24">
        <v>2.34226</v>
      </c>
      <c r="D348" s="28">
        <f t="shared" si="18"/>
        <v>18.320074999999999</v>
      </c>
      <c r="E348" s="1"/>
    </row>
    <row r="349" spans="1:7" ht="15.75" hidden="1" customHeight="1" x14ac:dyDescent="0.25">
      <c r="A349" s="31" t="s">
        <v>27</v>
      </c>
      <c r="B349" s="24">
        <v>14.289802</v>
      </c>
      <c r="C349" s="24">
        <v>2.0965699999999998</v>
      </c>
      <c r="D349" s="28">
        <f t="shared" si="18"/>
        <v>16.386372000000001</v>
      </c>
      <c r="E349" s="1"/>
    </row>
    <row r="350" spans="1:7" ht="15.75" hidden="1" customHeight="1" x14ac:dyDescent="0.25">
      <c r="A350" s="31" t="s">
        <v>28</v>
      </c>
      <c r="B350" s="24">
        <v>10.122683</v>
      </c>
      <c r="C350" s="24">
        <v>2.6863700000000001</v>
      </c>
      <c r="D350" s="28">
        <f t="shared" si="18"/>
        <v>12.809053</v>
      </c>
      <c r="E350" s="1"/>
    </row>
    <row r="351" spans="1:7" ht="15.75" hidden="1" customHeight="1" x14ac:dyDescent="0.25">
      <c r="A351" s="31" t="s">
        <v>29</v>
      </c>
      <c r="B351" s="24">
        <v>13.879994999999999</v>
      </c>
      <c r="C351" s="24">
        <v>2.3195250000000001</v>
      </c>
      <c r="D351" s="28">
        <f t="shared" si="18"/>
        <v>16.19952</v>
      </c>
      <c r="E351" s="1"/>
    </row>
    <row r="352" spans="1:7" ht="15.75" hidden="1" customHeight="1" x14ac:dyDescent="0.25">
      <c r="A352" s="31" t="s">
        <v>30</v>
      </c>
      <c r="B352" s="24">
        <v>13.191367</v>
      </c>
      <c r="C352" s="24">
        <v>1.781204</v>
      </c>
      <c r="D352" s="28">
        <f t="shared" si="18"/>
        <v>14.972571</v>
      </c>
      <c r="E352" s="1"/>
    </row>
    <row r="353" spans="1:5" ht="15.75" hidden="1" customHeight="1" x14ac:dyDescent="0.25">
      <c r="A353" s="31" t="s">
        <v>31</v>
      </c>
      <c r="B353" s="24">
        <v>11.427545</v>
      </c>
      <c r="C353" s="24">
        <v>2.2764440000000001</v>
      </c>
      <c r="D353" s="28">
        <f t="shared" si="18"/>
        <v>13.703989</v>
      </c>
      <c r="E353" s="1"/>
    </row>
    <row r="354" spans="1:5" ht="15.75" hidden="1" customHeight="1" x14ac:dyDescent="0.25">
      <c r="A354" s="31"/>
      <c r="B354" s="24"/>
      <c r="C354" s="24"/>
      <c r="D354" s="28"/>
      <c r="E354" s="1"/>
    </row>
    <row r="355" spans="1:5" ht="15.75" hidden="1" customHeight="1" x14ac:dyDescent="0.25">
      <c r="A355" s="10">
        <v>2013</v>
      </c>
      <c r="B355" s="24"/>
      <c r="C355" s="24"/>
      <c r="D355" s="28"/>
      <c r="E355" s="1"/>
    </row>
    <row r="356" spans="1:5" ht="15.75" hidden="1" customHeight="1" x14ac:dyDescent="0.25">
      <c r="A356" s="31" t="s">
        <v>20</v>
      </c>
      <c r="B356" s="24">
        <v>5.8002140000000004</v>
      </c>
      <c r="C356" s="24">
        <v>1.4387369999999999</v>
      </c>
      <c r="D356" s="28">
        <f t="shared" ref="D356:D361" si="19">C356+B356</f>
        <v>7.2389510000000001</v>
      </c>
      <c r="E356" s="1"/>
    </row>
    <row r="357" spans="1:5" ht="15.75" hidden="1" customHeight="1" x14ac:dyDescent="0.25">
      <c r="A357" s="31" t="s">
        <v>21</v>
      </c>
      <c r="B357" s="24">
        <v>8.4245680000000007</v>
      </c>
      <c r="C357" s="24">
        <v>0.61652200000000001</v>
      </c>
      <c r="D357" s="28">
        <f t="shared" si="19"/>
        <v>9.0410900000000005</v>
      </c>
      <c r="E357" s="1"/>
    </row>
    <row r="358" spans="1:5" ht="15.75" hidden="1" customHeight="1" x14ac:dyDescent="0.25">
      <c r="A358" s="31" t="s">
        <v>22</v>
      </c>
      <c r="B358" s="24">
        <v>7.0701320000000001</v>
      </c>
      <c r="C358" s="24">
        <v>0.65739199999999998</v>
      </c>
      <c r="D358" s="28">
        <f t="shared" si="19"/>
        <v>7.7275239999999998</v>
      </c>
      <c r="E358" s="1"/>
    </row>
    <row r="359" spans="1:5" ht="15.75" hidden="1" customHeight="1" x14ac:dyDescent="0.25">
      <c r="A359" s="31" t="s">
        <v>23</v>
      </c>
      <c r="B359" s="24">
        <v>5.7452329999999998</v>
      </c>
      <c r="C359" s="24">
        <v>0.43495699999999998</v>
      </c>
      <c r="D359" s="28">
        <f t="shared" si="19"/>
        <v>6.1801899999999996</v>
      </c>
      <c r="E359" s="1"/>
    </row>
    <row r="360" spans="1:5" ht="15.75" hidden="1" customHeight="1" x14ac:dyDescent="0.25">
      <c r="A360" s="31" t="s">
        <v>24</v>
      </c>
      <c r="B360" s="24">
        <v>9.4804750000000002</v>
      </c>
      <c r="C360" s="24">
        <v>7.3849999999999999E-2</v>
      </c>
      <c r="D360" s="28">
        <f t="shared" si="19"/>
        <v>9.5543250000000004</v>
      </c>
      <c r="E360" s="1"/>
    </row>
    <row r="361" spans="1:5" ht="15.75" hidden="1" customHeight="1" x14ac:dyDescent="0.25">
      <c r="A361" s="31" t="s">
        <v>25</v>
      </c>
      <c r="B361" s="24">
        <v>6.8569550000000001</v>
      </c>
      <c r="C361" s="24">
        <v>0.1116</v>
      </c>
      <c r="D361" s="28">
        <f t="shared" si="19"/>
        <v>6.9685550000000003</v>
      </c>
      <c r="E361" s="1"/>
    </row>
    <row r="362" spans="1:5" ht="15.75" hidden="1" customHeight="1" x14ac:dyDescent="0.25">
      <c r="A362" s="31" t="s">
        <v>26</v>
      </c>
      <c r="B362" s="24">
        <v>7.4745410000000003</v>
      </c>
      <c r="C362" s="24">
        <v>0.24537</v>
      </c>
      <c r="D362" s="28">
        <f>C362+B362</f>
        <v>7.7199110000000006</v>
      </c>
      <c r="E362" s="1"/>
    </row>
    <row r="363" spans="1:5" ht="15.75" hidden="1" customHeight="1" x14ac:dyDescent="0.25">
      <c r="A363" s="31" t="s">
        <v>27</v>
      </c>
      <c r="B363" s="24">
        <v>11.953988000000001</v>
      </c>
      <c r="C363" s="24">
        <v>0.451874</v>
      </c>
      <c r="D363" s="28">
        <f>C363+B363</f>
        <v>12.405862000000001</v>
      </c>
      <c r="E363" s="1"/>
    </row>
    <row r="364" spans="1:5" ht="15.75" hidden="1" customHeight="1" x14ac:dyDescent="0.25">
      <c r="A364" s="31" t="s">
        <v>28</v>
      </c>
      <c r="B364" s="24">
        <v>9.8142119999999995</v>
      </c>
      <c r="C364" s="24">
        <v>1.53531</v>
      </c>
      <c r="D364" s="28">
        <f>C364+B364</f>
        <v>11.349522</v>
      </c>
      <c r="E364" s="1"/>
    </row>
    <row r="365" spans="1:5" ht="15.75" hidden="1" customHeight="1" x14ac:dyDescent="0.25">
      <c r="A365" s="31" t="s">
        <v>29</v>
      </c>
      <c r="B365" s="24">
        <v>7.3037261000000004</v>
      </c>
      <c r="C365" s="24">
        <v>2.3660990000000002</v>
      </c>
      <c r="D365" s="28">
        <f>C365+B365</f>
        <v>9.6698251000000006</v>
      </c>
      <c r="E365" s="1"/>
    </row>
    <row r="366" spans="1:5" ht="15.75" hidden="1" customHeight="1" x14ac:dyDescent="0.25">
      <c r="A366" s="31" t="s">
        <v>30</v>
      </c>
      <c r="B366" s="24">
        <v>6.2137729999999998</v>
      </c>
      <c r="C366" s="24">
        <v>1.512003</v>
      </c>
      <c r="D366" s="24">
        <v>7.7257759999999998</v>
      </c>
      <c r="E366" s="1"/>
    </row>
    <row r="367" spans="1:5" ht="15.75" hidden="1" customHeight="1" x14ac:dyDescent="0.25">
      <c r="A367" s="31" t="s">
        <v>31</v>
      </c>
      <c r="B367" s="24">
        <v>9.6073330000000006</v>
      </c>
      <c r="C367" s="24">
        <v>1.628768</v>
      </c>
      <c r="D367" s="24">
        <v>11.236101000000001</v>
      </c>
      <c r="E367" s="1"/>
    </row>
    <row r="368" spans="1:5" ht="15.75" hidden="1" customHeight="1" x14ac:dyDescent="0.25">
      <c r="A368" s="31"/>
      <c r="B368" s="24"/>
      <c r="C368" s="24"/>
      <c r="D368" s="24"/>
      <c r="E368" s="1"/>
    </row>
    <row r="369" spans="1:5" ht="15.75" hidden="1" customHeight="1" x14ac:dyDescent="0.25">
      <c r="A369" s="10">
        <v>2014</v>
      </c>
      <c r="B369" s="24"/>
      <c r="C369" s="24"/>
      <c r="D369" s="24"/>
      <c r="E369" s="1"/>
    </row>
    <row r="370" spans="1:5" ht="15.75" hidden="1" customHeight="1" x14ac:dyDescent="0.25">
      <c r="A370" s="31" t="s">
        <v>20</v>
      </c>
      <c r="B370" s="24">
        <v>9.9954920000000005</v>
      </c>
      <c r="C370" s="24">
        <v>0.580206</v>
      </c>
      <c r="D370" s="28">
        <f t="shared" ref="D370:D375" si="20">C370+B370</f>
        <v>10.575698000000001</v>
      </c>
      <c r="E370" s="1"/>
    </row>
    <row r="371" spans="1:5" ht="15.75" hidden="1" customHeight="1" x14ac:dyDescent="0.25">
      <c r="A371" s="31" t="s">
        <v>21</v>
      </c>
      <c r="B371" s="24">
        <v>7.702826</v>
      </c>
      <c r="C371" s="24">
        <v>0.67380600000000002</v>
      </c>
      <c r="D371" s="28">
        <f t="shared" si="20"/>
        <v>8.3766320000000007</v>
      </c>
      <c r="E371" s="1"/>
    </row>
    <row r="372" spans="1:5" ht="15.75" hidden="1" customHeight="1" x14ac:dyDescent="0.25">
      <c r="A372" s="31" t="s">
        <v>22</v>
      </c>
      <c r="B372" s="24">
        <v>11.424503</v>
      </c>
      <c r="C372" s="24">
        <v>1.3689450000000001</v>
      </c>
      <c r="D372" s="28">
        <f t="shared" si="20"/>
        <v>12.793448</v>
      </c>
      <c r="E372" s="1"/>
    </row>
    <row r="373" spans="1:5" ht="15.75" hidden="1" customHeight="1" x14ac:dyDescent="0.25">
      <c r="A373" s="31" t="s">
        <v>23</v>
      </c>
      <c r="B373" s="24">
        <v>5.9879230000000003</v>
      </c>
      <c r="C373" s="24">
        <v>0.35725499999999999</v>
      </c>
      <c r="D373" s="28">
        <f t="shared" si="20"/>
        <v>6.3451780000000007</v>
      </c>
      <c r="E373" s="1"/>
    </row>
    <row r="374" spans="1:5" ht="15.75" hidden="1" customHeight="1" x14ac:dyDescent="0.25">
      <c r="A374" s="31" t="s">
        <v>24</v>
      </c>
      <c r="B374" s="24">
        <v>8.7437520000000006</v>
      </c>
      <c r="C374" s="24">
        <v>0.69109699999999996</v>
      </c>
      <c r="D374" s="28">
        <f t="shared" si="20"/>
        <v>9.4348489999999998</v>
      </c>
      <c r="E374" s="1"/>
    </row>
    <row r="375" spans="1:5" ht="15.75" hidden="1" customHeight="1" x14ac:dyDescent="0.25">
      <c r="A375" s="46" t="s">
        <v>25</v>
      </c>
      <c r="B375" s="24">
        <v>10.381774</v>
      </c>
      <c r="C375" s="24">
        <v>1.13113</v>
      </c>
      <c r="D375" s="28">
        <f t="shared" si="20"/>
        <v>11.512904000000001</v>
      </c>
      <c r="E375" s="1"/>
    </row>
    <row r="376" spans="1:5" ht="15.75" hidden="1" customHeight="1" x14ac:dyDescent="0.25">
      <c r="A376" s="46" t="s">
        <v>26</v>
      </c>
      <c r="B376" s="24">
        <v>11.846633000000001</v>
      </c>
      <c r="C376" s="24">
        <v>1.30243</v>
      </c>
      <c r="D376" s="28">
        <v>13.149063</v>
      </c>
      <c r="E376" s="1"/>
    </row>
    <row r="377" spans="1:5" ht="15.75" hidden="1" customHeight="1" x14ac:dyDescent="0.25">
      <c r="A377" s="46" t="s">
        <v>27</v>
      </c>
      <c r="B377" s="24">
        <v>12.441026000000001</v>
      </c>
      <c r="C377" s="24">
        <v>1.3475600000000001</v>
      </c>
      <c r="D377" s="28">
        <v>13.788586</v>
      </c>
      <c r="E377" s="1"/>
    </row>
    <row r="378" spans="1:5" ht="15.75" hidden="1" customHeight="1" x14ac:dyDescent="0.25">
      <c r="A378" s="46" t="s">
        <v>28</v>
      </c>
      <c r="B378" s="24">
        <v>11.239701999999999</v>
      </c>
      <c r="C378" s="24">
        <v>1.6963379999999999</v>
      </c>
      <c r="D378" s="28">
        <v>12.936039999999998</v>
      </c>
      <c r="E378" s="1"/>
    </row>
    <row r="379" spans="1:5" ht="15.75" hidden="1" customHeight="1" x14ac:dyDescent="0.25">
      <c r="A379" s="46" t="s">
        <v>29</v>
      </c>
      <c r="B379" s="24">
        <v>13.552211</v>
      </c>
      <c r="C379" s="24">
        <v>2.258283</v>
      </c>
      <c r="D379" s="28">
        <v>15.810494</v>
      </c>
      <c r="E379" s="1"/>
    </row>
    <row r="380" spans="1:5" ht="15.75" hidden="1" customHeight="1" x14ac:dyDescent="0.25">
      <c r="A380" s="46" t="s">
        <v>30</v>
      </c>
      <c r="B380" s="24">
        <v>11.547132</v>
      </c>
      <c r="C380" s="24">
        <v>1.424731</v>
      </c>
      <c r="D380" s="28">
        <v>12.971862999999999</v>
      </c>
      <c r="E380" s="1"/>
    </row>
    <row r="381" spans="1:5" ht="15.75" hidden="1" customHeight="1" x14ac:dyDescent="0.25">
      <c r="A381" s="46" t="s">
        <v>31</v>
      </c>
      <c r="B381" s="24">
        <v>11.323582999999999</v>
      </c>
      <c r="C381" s="24">
        <v>0.94565500000000002</v>
      </c>
      <c r="D381" s="28">
        <v>12.269238</v>
      </c>
      <c r="E381" s="1"/>
    </row>
    <row r="382" spans="1:5" ht="15.75" hidden="1" customHeight="1" x14ac:dyDescent="0.25">
      <c r="A382" s="31"/>
      <c r="B382" s="24"/>
      <c r="C382" s="24"/>
      <c r="D382" s="28"/>
      <c r="E382" s="1"/>
    </row>
    <row r="383" spans="1:5" ht="15.75" hidden="1" customHeight="1" x14ac:dyDescent="0.25">
      <c r="A383" s="10">
        <v>2015</v>
      </c>
      <c r="B383" s="24"/>
      <c r="C383" s="24"/>
      <c r="D383" s="28"/>
      <c r="E383" s="1"/>
    </row>
    <row r="384" spans="1:5" ht="15.75" hidden="1" customHeight="1" x14ac:dyDescent="0.25">
      <c r="A384" s="46" t="s">
        <v>20</v>
      </c>
      <c r="B384" s="24">
        <v>9.7282320000000002</v>
      </c>
      <c r="C384" s="24">
        <v>0.83100200000000002</v>
      </c>
      <c r="D384" s="28">
        <v>10.559234</v>
      </c>
      <c r="E384" s="1"/>
    </row>
    <row r="385" spans="1:5" ht="15.75" hidden="1" customHeight="1" x14ac:dyDescent="0.25">
      <c r="A385" s="46" t="s">
        <v>21</v>
      </c>
      <c r="B385" s="24">
        <v>6.4165989999999997</v>
      </c>
      <c r="C385" s="24">
        <v>0.60946</v>
      </c>
      <c r="D385" s="28">
        <f>C385+B385</f>
        <v>7.0260590000000001</v>
      </c>
      <c r="E385" s="1"/>
    </row>
    <row r="386" spans="1:5" ht="15.75" hidden="1" customHeight="1" x14ac:dyDescent="0.25">
      <c r="A386" s="46" t="s">
        <v>22</v>
      </c>
      <c r="B386" s="24">
        <v>7.4274560000000003</v>
      </c>
      <c r="C386" s="24">
        <v>0.40820000000000001</v>
      </c>
      <c r="D386" s="28">
        <f>C386+B386</f>
        <v>7.8356560000000002</v>
      </c>
      <c r="E386" s="1"/>
    </row>
    <row r="387" spans="1:5" ht="15.75" hidden="1" customHeight="1" x14ac:dyDescent="0.25">
      <c r="A387" s="46" t="s">
        <v>23</v>
      </c>
      <c r="B387" s="24">
        <v>5.2875940000000003</v>
      </c>
      <c r="C387" s="24">
        <v>0.42764999999999997</v>
      </c>
      <c r="D387" s="28">
        <f>C387+B387</f>
        <v>5.7152440000000002</v>
      </c>
      <c r="E387" s="1"/>
    </row>
    <row r="388" spans="1:5" ht="15.75" hidden="1" customHeight="1" x14ac:dyDescent="0.25">
      <c r="A388" s="46" t="s">
        <v>24</v>
      </c>
      <c r="B388" s="24">
        <v>4.7332159999999996</v>
      </c>
      <c r="C388" s="24">
        <v>0.38719999999999999</v>
      </c>
      <c r="D388" s="28">
        <v>5.1204159999999996</v>
      </c>
      <c r="E388" s="1"/>
    </row>
    <row r="389" spans="1:5" ht="15.75" hidden="1" customHeight="1" x14ac:dyDescent="0.25">
      <c r="A389" s="46" t="s">
        <v>25</v>
      </c>
      <c r="B389" s="24">
        <v>4.6385769999999997</v>
      </c>
      <c r="C389" s="24">
        <v>0.84506000000000003</v>
      </c>
      <c r="D389" s="28">
        <f>C389+B389</f>
        <v>5.4836369999999999</v>
      </c>
      <c r="E389" s="1"/>
    </row>
    <row r="390" spans="1:5" ht="15.75" hidden="1" customHeight="1" x14ac:dyDescent="0.25">
      <c r="A390" s="46" t="s">
        <v>26</v>
      </c>
      <c r="B390" s="24">
        <v>4.86273</v>
      </c>
      <c r="C390" s="24">
        <v>0.43441000000000002</v>
      </c>
      <c r="D390" s="28">
        <v>5.2971399999999997</v>
      </c>
      <c r="E390" s="1"/>
    </row>
    <row r="391" spans="1:5" ht="15.75" hidden="1" customHeight="1" x14ac:dyDescent="0.25">
      <c r="A391" s="46" t="s">
        <v>27</v>
      </c>
      <c r="B391" s="24">
        <v>2.9705270000000001</v>
      </c>
      <c r="C391" s="24">
        <v>0.79823999999999995</v>
      </c>
      <c r="D391" s="28">
        <f>C391+B391</f>
        <v>3.768767</v>
      </c>
      <c r="E391" s="1"/>
    </row>
    <row r="392" spans="1:5" ht="15.75" hidden="1" customHeight="1" x14ac:dyDescent="0.25">
      <c r="A392" s="46" t="s">
        <v>28</v>
      </c>
      <c r="B392" s="24">
        <v>7.3269890000000002</v>
      </c>
      <c r="C392" s="24">
        <v>1.166439</v>
      </c>
      <c r="D392" s="28">
        <f>C392+B392</f>
        <v>8.4934279999999998</v>
      </c>
      <c r="E392" s="1"/>
    </row>
    <row r="393" spans="1:5" ht="15.75" hidden="1" customHeight="1" x14ac:dyDescent="0.25">
      <c r="A393" s="46" t="s">
        <v>29</v>
      </c>
      <c r="B393" s="24">
        <v>3.8836499999999998</v>
      </c>
      <c r="C393" s="24">
        <v>0.65370600000000001</v>
      </c>
      <c r="D393" s="28">
        <f>C393+B393</f>
        <v>4.5373559999999999</v>
      </c>
      <c r="E393" s="1"/>
    </row>
    <row r="394" spans="1:5" ht="15.75" hidden="1" customHeight="1" x14ac:dyDescent="0.25">
      <c r="A394" s="46" t="s">
        <v>30</v>
      </c>
      <c r="B394" s="24">
        <v>8.7919070000000001</v>
      </c>
      <c r="C394" s="24">
        <v>1.9554769999999999</v>
      </c>
      <c r="D394" s="28">
        <f>C394+B394</f>
        <v>10.747384</v>
      </c>
      <c r="E394" s="1"/>
    </row>
    <row r="395" spans="1:5" ht="15.75" hidden="1" customHeight="1" x14ac:dyDescent="0.25">
      <c r="A395" s="46" t="s">
        <v>31</v>
      </c>
      <c r="B395" s="24">
        <v>6.3034309999999998</v>
      </c>
      <c r="C395" s="24">
        <v>1.0955520000000001</v>
      </c>
      <c r="D395" s="28">
        <f>C395+B395</f>
        <v>7.3989829999999994</v>
      </c>
      <c r="E395" s="1"/>
    </row>
    <row r="396" spans="1:5" ht="15.75" hidden="1" customHeight="1" x14ac:dyDescent="0.25">
      <c r="A396" s="31"/>
      <c r="B396" s="24"/>
      <c r="C396" s="24"/>
      <c r="D396" s="28"/>
      <c r="E396" s="1"/>
    </row>
    <row r="397" spans="1:5" ht="15.75" hidden="1" customHeight="1" x14ac:dyDescent="0.25">
      <c r="A397" s="10">
        <v>2016</v>
      </c>
      <c r="B397" s="24"/>
      <c r="C397" s="24"/>
      <c r="D397" s="28"/>
      <c r="E397" s="1"/>
    </row>
    <row r="398" spans="1:5" ht="15.75" hidden="1" customHeight="1" x14ac:dyDescent="0.25">
      <c r="A398" s="46" t="s">
        <v>20</v>
      </c>
      <c r="B398" s="24">
        <v>6.5948929999999999</v>
      </c>
      <c r="C398" s="24">
        <v>0.55340400000000001</v>
      </c>
      <c r="D398" s="28">
        <f>C398+B398</f>
        <v>7.1482969999999995</v>
      </c>
      <c r="E398" s="1"/>
    </row>
    <row r="399" spans="1:5" ht="15.75" hidden="1" customHeight="1" x14ac:dyDescent="0.25">
      <c r="A399" s="46" t="s">
        <v>21</v>
      </c>
      <c r="B399" s="24">
        <v>4.4824219999999997</v>
      </c>
      <c r="C399" s="24">
        <v>0.744371</v>
      </c>
      <c r="D399" s="28">
        <f>C399+B399</f>
        <v>5.2267929999999998</v>
      </c>
      <c r="E399" s="1"/>
    </row>
    <row r="400" spans="1:5" ht="15.75" hidden="1" customHeight="1" x14ac:dyDescent="0.25">
      <c r="A400" s="46" t="s">
        <v>22</v>
      </c>
      <c r="B400" s="24">
        <v>5.7203819999999999</v>
      </c>
      <c r="C400" s="24">
        <v>0.85836000000000001</v>
      </c>
      <c r="D400" s="28">
        <v>6.5787420000000001</v>
      </c>
      <c r="E400" s="1"/>
    </row>
    <row r="401" spans="1:5" ht="15.75" hidden="1" customHeight="1" x14ac:dyDescent="0.25">
      <c r="A401" s="46" t="s">
        <v>23</v>
      </c>
      <c r="B401" s="24">
        <v>6.5353789999999998</v>
      </c>
      <c r="C401" s="24">
        <v>0.242567</v>
      </c>
      <c r="D401" s="28">
        <f>C401+B401</f>
        <v>6.777946</v>
      </c>
      <c r="E401" s="1"/>
    </row>
    <row r="402" spans="1:5" ht="15.75" hidden="1" customHeight="1" x14ac:dyDescent="0.25">
      <c r="A402" s="46" t="s">
        <v>24</v>
      </c>
      <c r="B402" s="24">
        <v>4.488226</v>
      </c>
      <c r="C402" s="24">
        <v>0.49186999999999997</v>
      </c>
      <c r="D402" s="28">
        <f>C402+B402</f>
        <v>4.9800959999999996</v>
      </c>
      <c r="E402" s="1"/>
    </row>
    <row r="403" spans="1:5" ht="15.75" hidden="1" customHeight="1" x14ac:dyDescent="0.25">
      <c r="A403" s="46" t="s">
        <v>25</v>
      </c>
      <c r="B403" s="24">
        <v>8.9390649999999994</v>
      </c>
      <c r="C403" s="24">
        <v>0.62876100000000001</v>
      </c>
      <c r="D403" s="28">
        <v>9.5678260000000002</v>
      </c>
      <c r="E403" s="1"/>
    </row>
    <row r="404" spans="1:5" ht="15.75" hidden="1" customHeight="1" x14ac:dyDescent="0.25">
      <c r="A404" s="46" t="s">
        <v>26</v>
      </c>
      <c r="B404" s="24">
        <v>10.989006</v>
      </c>
      <c r="C404" s="24">
        <v>1.1492849999999999</v>
      </c>
      <c r="D404" s="28">
        <f t="shared" ref="D404:D409" si="21">C404+B404</f>
        <v>12.138290999999999</v>
      </c>
      <c r="E404" s="1"/>
    </row>
    <row r="405" spans="1:5" ht="15.75" hidden="1" customHeight="1" x14ac:dyDescent="0.25">
      <c r="A405" s="46" t="s">
        <v>27</v>
      </c>
      <c r="B405" s="24">
        <v>7.6838800000000003</v>
      </c>
      <c r="C405" s="24">
        <v>0.46042</v>
      </c>
      <c r="D405" s="28">
        <f t="shared" si="21"/>
        <v>8.1442999999999994</v>
      </c>
      <c r="E405" s="1"/>
    </row>
    <row r="406" spans="1:5" ht="15.75" hidden="1" customHeight="1" x14ac:dyDescent="0.25">
      <c r="A406" s="46" t="s">
        <v>28</v>
      </c>
      <c r="B406" s="24">
        <v>11.608648000000001</v>
      </c>
      <c r="C406" s="24">
        <v>0.85014999999999996</v>
      </c>
      <c r="D406" s="28">
        <f t="shared" si="21"/>
        <v>12.458798</v>
      </c>
      <c r="E406" s="1"/>
    </row>
    <row r="407" spans="1:5" ht="15.75" hidden="1" customHeight="1" x14ac:dyDescent="0.25">
      <c r="A407" s="46" t="s">
        <v>29</v>
      </c>
      <c r="B407" s="29">
        <v>11.512007000000001</v>
      </c>
      <c r="C407" s="29">
        <v>0.40934500000000001</v>
      </c>
      <c r="D407" s="28">
        <f t="shared" si="21"/>
        <v>11.921352000000001</v>
      </c>
      <c r="E407" s="1"/>
    </row>
    <row r="408" spans="1:5" ht="15.75" hidden="1" customHeight="1" x14ac:dyDescent="0.25">
      <c r="A408" s="46" t="s">
        <v>30</v>
      </c>
      <c r="B408" s="29">
        <v>11.438580999999999</v>
      </c>
      <c r="C408" s="29">
        <v>1.1198699999999999</v>
      </c>
      <c r="D408" s="28">
        <f t="shared" si="21"/>
        <v>12.558451</v>
      </c>
      <c r="E408" s="1"/>
    </row>
    <row r="409" spans="1:5" ht="15.75" hidden="1" customHeight="1" x14ac:dyDescent="0.25">
      <c r="A409" s="46" t="s">
        <v>31</v>
      </c>
      <c r="B409" s="29">
        <v>11.262729</v>
      </c>
      <c r="C409" s="29">
        <v>0.39021</v>
      </c>
      <c r="D409" s="28">
        <f t="shared" si="21"/>
        <v>11.652939</v>
      </c>
      <c r="E409" s="1"/>
    </row>
    <row r="410" spans="1:5" ht="15.75" hidden="1" customHeight="1" x14ac:dyDescent="0.25">
      <c r="A410" s="46"/>
      <c r="B410" s="29"/>
      <c r="C410" s="29"/>
      <c r="D410" s="28"/>
      <c r="E410" s="1"/>
    </row>
    <row r="411" spans="1:5" ht="15.75" hidden="1" customHeight="1" x14ac:dyDescent="0.25">
      <c r="A411" s="46"/>
      <c r="B411" s="29"/>
      <c r="C411" s="29"/>
      <c r="D411" s="28"/>
      <c r="E411" s="1"/>
    </row>
    <row r="412" spans="1:5" ht="15.75" hidden="1" customHeight="1" x14ac:dyDescent="0.25">
      <c r="A412" s="10">
        <v>2017</v>
      </c>
      <c r="B412" s="29"/>
      <c r="C412" s="29"/>
      <c r="D412" s="28"/>
      <c r="E412" s="1"/>
    </row>
    <row r="413" spans="1:5" ht="15.75" hidden="1" customHeight="1" x14ac:dyDescent="0.25">
      <c r="A413" s="46" t="s">
        <v>20</v>
      </c>
      <c r="B413" s="29">
        <v>8.8837349999999997</v>
      </c>
      <c r="C413" s="29">
        <v>0.34678799999999999</v>
      </c>
      <c r="D413" s="29">
        <f t="shared" ref="D413:D420" si="22">C413+B413</f>
        <v>9.2305229999999998</v>
      </c>
      <c r="E413" s="1"/>
    </row>
    <row r="414" spans="1:5" ht="15.75" hidden="1" customHeight="1" x14ac:dyDescent="0.25">
      <c r="A414" s="46" t="s">
        <v>21</v>
      </c>
      <c r="B414" s="29">
        <v>11.142894999999999</v>
      </c>
      <c r="C414" s="29">
        <v>0.55498099999999995</v>
      </c>
      <c r="D414" s="29">
        <f t="shared" si="22"/>
        <v>11.697875999999999</v>
      </c>
      <c r="E414" s="1"/>
    </row>
    <row r="415" spans="1:5" ht="15.75" hidden="1" customHeight="1" x14ac:dyDescent="0.25">
      <c r="A415" s="46" t="s">
        <v>22</v>
      </c>
      <c r="B415" s="29">
        <v>14.657636999999999</v>
      </c>
      <c r="C415" s="29">
        <v>0.47688000000000003</v>
      </c>
      <c r="D415" s="29">
        <f t="shared" si="22"/>
        <v>15.134516999999999</v>
      </c>
      <c r="E415" s="1"/>
    </row>
    <row r="416" spans="1:5" ht="15.75" hidden="1" customHeight="1" x14ac:dyDescent="0.25">
      <c r="A416" s="46" t="s">
        <v>23</v>
      </c>
      <c r="B416" s="29">
        <v>14.578925999999999</v>
      </c>
      <c r="C416" s="29">
        <v>0.30688199999999999</v>
      </c>
      <c r="D416" s="29">
        <f t="shared" si="22"/>
        <v>14.885807999999999</v>
      </c>
      <c r="E416" s="1"/>
    </row>
    <row r="417" spans="1:5" ht="15.75" hidden="1" customHeight="1" x14ac:dyDescent="0.25">
      <c r="A417" s="46" t="s">
        <v>24</v>
      </c>
      <c r="B417" s="29">
        <v>13.818669999999999</v>
      </c>
      <c r="C417" s="29">
        <v>0.30395</v>
      </c>
      <c r="D417" s="29">
        <f t="shared" si="22"/>
        <v>14.12262</v>
      </c>
      <c r="E417" s="1"/>
    </row>
    <row r="418" spans="1:5" ht="15.75" hidden="1" customHeight="1" x14ac:dyDescent="0.25">
      <c r="A418" s="46" t="s">
        <v>25</v>
      </c>
      <c r="B418" s="29">
        <v>10.768065</v>
      </c>
      <c r="C418" s="29">
        <v>0.36785000000000001</v>
      </c>
      <c r="D418" s="29">
        <f t="shared" si="22"/>
        <v>11.135915000000001</v>
      </c>
      <c r="E418" s="1"/>
    </row>
    <row r="419" spans="1:5" ht="15.75" hidden="1" customHeight="1" x14ac:dyDescent="0.25">
      <c r="A419" s="46" t="s">
        <v>26</v>
      </c>
      <c r="B419" s="29">
        <v>16.127323000000001</v>
      </c>
      <c r="C419" s="29">
        <v>0.33750000000000002</v>
      </c>
      <c r="D419" s="29">
        <f t="shared" si="22"/>
        <v>16.464822999999999</v>
      </c>
      <c r="E419" s="1"/>
    </row>
    <row r="420" spans="1:5" ht="15.75" hidden="1" customHeight="1" x14ac:dyDescent="0.25">
      <c r="A420" s="46" t="s">
        <v>27</v>
      </c>
      <c r="B420" s="29">
        <v>16.881782000000001</v>
      </c>
      <c r="C420" s="29">
        <v>0.35194999999999999</v>
      </c>
      <c r="D420" s="29">
        <f t="shared" si="22"/>
        <v>17.233732</v>
      </c>
      <c r="E420" s="1"/>
    </row>
    <row r="421" spans="1:5" ht="15.75" hidden="1" customHeight="1" x14ac:dyDescent="0.25">
      <c r="A421" s="46" t="s">
        <v>28</v>
      </c>
      <c r="B421" s="29">
        <v>14.370481</v>
      </c>
      <c r="C421" s="29">
        <v>0.33179999999999998</v>
      </c>
      <c r="D421" s="29">
        <v>14.702280999999999</v>
      </c>
      <c r="E421" s="1"/>
    </row>
    <row r="422" spans="1:5" ht="15.75" hidden="1" customHeight="1" x14ac:dyDescent="0.25">
      <c r="A422" s="46" t="s">
        <v>29</v>
      </c>
      <c r="B422" s="29">
        <v>18.589843999999999</v>
      </c>
      <c r="C422" s="29">
        <v>0.35644999999999999</v>
      </c>
      <c r="D422" s="29">
        <f>C422+B422</f>
        <v>18.946293999999998</v>
      </c>
      <c r="E422" s="1"/>
    </row>
    <row r="423" spans="1:5" ht="15.75" hidden="1" customHeight="1" x14ac:dyDescent="0.25">
      <c r="A423" s="46" t="s">
        <v>30</v>
      </c>
      <c r="B423" s="29">
        <v>18.065360999999999</v>
      </c>
      <c r="C423" s="29">
        <v>0.27730100000000002</v>
      </c>
      <c r="D423" s="29">
        <f>C423+B423</f>
        <v>18.342662000000001</v>
      </c>
      <c r="E423" s="1"/>
    </row>
    <row r="424" spans="1:5" ht="15.75" hidden="1" customHeight="1" x14ac:dyDescent="0.25">
      <c r="A424" s="46" t="s">
        <v>31</v>
      </c>
      <c r="B424" s="29">
        <v>18.272468</v>
      </c>
      <c r="C424" s="29">
        <v>0.2056</v>
      </c>
      <c r="D424" s="29">
        <f>C424+B424</f>
        <v>18.478068</v>
      </c>
      <c r="E424" s="1"/>
    </row>
    <row r="425" spans="1:5" hidden="1" x14ac:dyDescent="0.25">
      <c r="A425" s="46"/>
      <c r="B425" s="29"/>
      <c r="C425" s="29"/>
      <c r="D425" s="29"/>
      <c r="E425" s="1"/>
    </row>
    <row r="426" spans="1:5" hidden="1" x14ac:dyDescent="0.25">
      <c r="A426" s="45">
        <v>2020</v>
      </c>
      <c r="B426" s="29"/>
      <c r="C426" s="29"/>
      <c r="D426" s="29"/>
      <c r="E426" s="1"/>
    </row>
    <row r="427" spans="1:5" ht="18" hidden="1" x14ac:dyDescent="0.25">
      <c r="A427" s="111" t="s">
        <v>50</v>
      </c>
      <c r="B427" s="29">
        <f>SUM(B478:B480)</f>
        <v>60.878361999999996</v>
      </c>
      <c r="C427" s="29">
        <f>SUM(C478:C480)</f>
        <v>1.67075</v>
      </c>
      <c r="D427" s="29">
        <f>SUM(D478:D480)</f>
        <v>62.549112000000001</v>
      </c>
      <c r="E427" s="1"/>
    </row>
    <row r="428" spans="1:5" ht="18" hidden="1" x14ac:dyDescent="0.25">
      <c r="A428" s="111" t="s">
        <v>51</v>
      </c>
      <c r="B428" s="29">
        <f>SUM(B481:B483)</f>
        <v>47.639132000000004</v>
      </c>
      <c r="C428" s="29">
        <f>SUM(C481:C483)</f>
        <v>3.58134</v>
      </c>
      <c r="D428" s="29">
        <f>SUM(D481:D483)</f>
        <v>51.220472000000001</v>
      </c>
      <c r="E428" s="1"/>
    </row>
    <row r="429" spans="1:5" ht="18" hidden="1" x14ac:dyDescent="0.25">
      <c r="A429" s="111" t="s">
        <v>52</v>
      </c>
      <c r="B429" s="29">
        <f>B484+B485+B486</f>
        <v>54.258069000000006</v>
      </c>
      <c r="C429" s="29">
        <f>C484+C485+C486</f>
        <v>4.4782500000000001</v>
      </c>
      <c r="D429" s="29">
        <f t="shared" ref="D429" si="23">D484+D485+D486</f>
        <v>58.736319000000002</v>
      </c>
      <c r="E429" s="1"/>
    </row>
    <row r="430" spans="1:5" ht="18" hidden="1" x14ac:dyDescent="0.25">
      <c r="A430" s="111" t="s">
        <v>53</v>
      </c>
      <c r="B430" s="29">
        <f>B487+B488+B489</f>
        <v>51.497630999999998</v>
      </c>
      <c r="C430" s="29">
        <f>C487+C488+C489</f>
        <v>4.3373300000000006</v>
      </c>
      <c r="D430" s="29">
        <f t="shared" ref="D430" si="24">D487+D488+D489</f>
        <v>55.834960999999993</v>
      </c>
      <c r="E430" s="1"/>
    </row>
    <row r="431" spans="1:5" hidden="1" x14ac:dyDescent="0.25">
      <c r="A431" s="46"/>
      <c r="B431" s="29"/>
      <c r="C431" s="29"/>
      <c r="D431" s="29"/>
      <c r="E431" s="1"/>
    </row>
    <row r="432" spans="1:5" hidden="1" x14ac:dyDescent="0.25">
      <c r="A432" s="46"/>
      <c r="B432" s="29"/>
      <c r="C432" s="29"/>
      <c r="D432" s="29"/>
      <c r="E432" s="1"/>
    </row>
    <row r="433" spans="1:5" x14ac:dyDescent="0.25">
      <c r="A433" s="45">
        <v>2021</v>
      </c>
      <c r="B433" s="29"/>
      <c r="C433" s="29"/>
      <c r="D433" s="29"/>
      <c r="E433" s="1"/>
    </row>
    <row r="434" spans="1:5" ht="18" hidden="1" x14ac:dyDescent="0.25">
      <c r="A434" s="111" t="s">
        <v>60</v>
      </c>
      <c r="B434" s="29">
        <v>61.146203</v>
      </c>
      <c r="C434" s="29">
        <v>2.4462000000000002</v>
      </c>
      <c r="D434" s="29">
        <v>63.592403000000004</v>
      </c>
      <c r="E434" s="1"/>
    </row>
    <row r="435" spans="1:5" ht="18" hidden="1" x14ac:dyDescent="0.25">
      <c r="A435" s="111" t="s">
        <v>55</v>
      </c>
      <c r="B435" s="29">
        <v>62.354400000000005</v>
      </c>
      <c r="C435" s="29">
        <v>2.2367750000000002</v>
      </c>
      <c r="D435" s="29">
        <v>64.591174999999993</v>
      </c>
      <c r="E435" s="1"/>
    </row>
    <row r="436" spans="1:5" hidden="1" x14ac:dyDescent="0.25">
      <c r="A436" s="111" t="s">
        <v>59</v>
      </c>
      <c r="B436" s="29">
        <v>57.417175999999998</v>
      </c>
      <c r="C436" s="29">
        <v>2.3273999999999999</v>
      </c>
      <c r="D436" s="29">
        <v>59.744575999999995</v>
      </c>
      <c r="E436" s="1"/>
    </row>
    <row r="437" spans="1:5" ht="18" x14ac:dyDescent="0.25">
      <c r="A437" s="111" t="s">
        <v>57</v>
      </c>
      <c r="B437" s="29">
        <f>B501+B502+B503</f>
        <v>59.255067000000011</v>
      </c>
      <c r="C437" s="29">
        <f>C501+C502+C503</f>
        <v>2.1063999999999998</v>
      </c>
      <c r="D437" s="29">
        <f>D501+D502+D503</f>
        <v>61.361467000000005</v>
      </c>
      <c r="E437" s="1"/>
    </row>
    <row r="438" spans="1:5" hidden="1" x14ac:dyDescent="0.25">
      <c r="A438" s="10">
        <v>2018</v>
      </c>
      <c r="B438" s="29"/>
      <c r="C438" s="29"/>
      <c r="D438" s="29"/>
      <c r="E438" s="1"/>
    </row>
    <row r="439" spans="1:5" hidden="1" x14ac:dyDescent="0.25">
      <c r="A439" s="46" t="s">
        <v>20</v>
      </c>
      <c r="B439" s="29">
        <v>14.266624</v>
      </c>
      <c r="C439" s="29">
        <v>0.29485</v>
      </c>
      <c r="D439" s="29">
        <f>C439+B439</f>
        <v>14.561474</v>
      </c>
      <c r="E439" s="1"/>
    </row>
    <row r="440" spans="1:5" hidden="1" x14ac:dyDescent="0.25">
      <c r="A440" s="46" t="s">
        <v>21</v>
      </c>
      <c r="B440" s="29">
        <v>11.046726</v>
      </c>
      <c r="C440" s="29">
        <v>0.35970000000000002</v>
      </c>
      <c r="D440" s="29">
        <f>C440+B440</f>
        <v>11.406426</v>
      </c>
      <c r="E440" s="1"/>
    </row>
    <row r="441" spans="1:5" hidden="1" x14ac:dyDescent="0.25">
      <c r="A441" s="46" t="s">
        <v>22</v>
      </c>
      <c r="B441" s="29">
        <v>11.4545709999999</v>
      </c>
      <c r="C441" s="29">
        <v>0.36020000000000002</v>
      </c>
      <c r="D441" s="29">
        <f>C441+B441</f>
        <v>11.814770999999901</v>
      </c>
      <c r="E441" s="1"/>
    </row>
    <row r="442" spans="1:5" hidden="1" x14ac:dyDescent="0.25">
      <c r="A442" s="46" t="s">
        <v>23</v>
      </c>
      <c r="B442" s="29">
        <v>12.566162</v>
      </c>
      <c r="C442" s="29">
        <v>0.29720000000000002</v>
      </c>
      <c r="D442" s="29">
        <f>C442+B442</f>
        <v>12.863362</v>
      </c>
      <c r="E442" s="1"/>
    </row>
    <row r="443" spans="1:5" hidden="1" x14ac:dyDescent="0.25">
      <c r="A443" s="46" t="s">
        <v>24</v>
      </c>
      <c r="B443" s="29">
        <v>15.839979</v>
      </c>
      <c r="C443" s="29">
        <v>0.36959999999999998</v>
      </c>
      <c r="D443" s="29">
        <v>16.209578999999998</v>
      </c>
      <c r="E443" s="1"/>
    </row>
    <row r="444" spans="1:5" hidden="1" x14ac:dyDescent="0.25">
      <c r="A444" s="46" t="s">
        <v>25</v>
      </c>
      <c r="B444" s="29">
        <v>15.968343000000001</v>
      </c>
      <c r="C444" s="29">
        <v>0.26519999999999999</v>
      </c>
      <c r="D444" s="29">
        <f t="shared" ref="D444:D450" si="25">C444+B444</f>
        <v>16.233543000000001</v>
      </c>
      <c r="E444" s="1"/>
    </row>
    <row r="445" spans="1:5" hidden="1" x14ac:dyDescent="0.25">
      <c r="A445" s="46" t="s">
        <v>26</v>
      </c>
      <c r="B445" s="29">
        <v>14.155742</v>
      </c>
      <c r="C445" s="29">
        <v>0.30070000000000002</v>
      </c>
      <c r="D445" s="29">
        <f t="shared" si="25"/>
        <v>14.456442000000001</v>
      </c>
      <c r="E445" s="1"/>
    </row>
    <row r="446" spans="1:5" hidden="1" x14ac:dyDescent="0.25">
      <c r="A446" s="46" t="s">
        <v>27</v>
      </c>
      <c r="B446" s="29">
        <v>15.215274000000001</v>
      </c>
      <c r="C446" s="29">
        <v>0.77854999999999996</v>
      </c>
      <c r="D446" s="29">
        <f t="shared" si="25"/>
        <v>15.993824</v>
      </c>
      <c r="E446" s="1"/>
    </row>
    <row r="447" spans="1:5" hidden="1" x14ac:dyDescent="0.25">
      <c r="A447" s="46" t="s">
        <v>28</v>
      </c>
      <c r="B447" s="29">
        <v>14.321249</v>
      </c>
      <c r="C447" s="29">
        <v>1.2098500000000001</v>
      </c>
      <c r="D447" s="29">
        <f t="shared" si="25"/>
        <v>15.531098999999999</v>
      </c>
      <c r="E447" s="1"/>
    </row>
    <row r="448" spans="1:5" hidden="1" x14ac:dyDescent="0.25">
      <c r="A448" s="46" t="s">
        <v>29</v>
      </c>
      <c r="B448" s="29">
        <v>14.536390000000001</v>
      </c>
      <c r="C448" s="29">
        <v>1.03485</v>
      </c>
      <c r="D448" s="29">
        <f t="shared" si="25"/>
        <v>15.571240000000001</v>
      </c>
      <c r="E448" s="1"/>
    </row>
    <row r="449" spans="1:5" hidden="1" x14ac:dyDescent="0.25">
      <c r="A449" s="46" t="s">
        <v>30</v>
      </c>
      <c r="B449" s="29">
        <v>17.568429999999999</v>
      </c>
      <c r="C449" s="29">
        <v>0.72435000000000005</v>
      </c>
      <c r="D449" s="29">
        <f t="shared" si="25"/>
        <v>18.29278</v>
      </c>
      <c r="E449" s="1"/>
    </row>
    <row r="450" spans="1:5" hidden="1" x14ac:dyDescent="0.25">
      <c r="A450" s="46" t="s">
        <v>31</v>
      </c>
      <c r="B450" s="29">
        <v>15.568410999999999</v>
      </c>
      <c r="C450" s="29">
        <v>0.61280000000000001</v>
      </c>
      <c r="D450" s="29">
        <f t="shared" si="25"/>
        <v>16.181210999999998</v>
      </c>
      <c r="E450" s="1"/>
    </row>
    <row r="451" spans="1:5" hidden="1" x14ac:dyDescent="0.25">
      <c r="A451" s="46"/>
      <c r="B451" s="29"/>
      <c r="C451" s="29"/>
      <c r="D451" s="29"/>
      <c r="E451" s="1"/>
    </row>
    <row r="452" spans="1:5" x14ac:dyDescent="0.25">
      <c r="A452" s="46"/>
      <c r="B452" s="29"/>
      <c r="C452" s="29"/>
      <c r="D452" s="29"/>
      <c r="E452" s="1"/>
    </row>
    <row r="453" spans="1:5" x14ac:dyDescent="0.25">
      <c r="A453" s="46">
        <v>2022</v>
      </c>
      <c r="B453" s="29"/>
      <c r="C453" s="29"/>
      <c r="D453" s="29"/>
      <c r="E453" s="1"/>
    </row>
    <row r="454" spans="1:5" x14ac:dyDescent="0.25">
      <c r="A454" s="46" t="s">
        <v>54</v>
      </c>
      <c r="B454" s="29">
        <f>B506+B507+B508</f>
        <v>46.955322000000002</v>
      </c>
      <c r="C454" s="29">
        <f>C506+C507+C508</f>
        <v>2.789927</v>
      </c>
      <c r="D454" s="29">
        <f>D506+D507+D508</f>
        <v>49.745249000000001</v>
      </c>
      <c r="E454" s="1"/>
    </row>
    <row r="455" spans="1:5" ht="18" x14ac:dyDescent="0.25">
      <c r="A455" s="111" t="s">
        <v>55</v>
      </c>
      <c r="B455" s="29">
        <f>B509+B510+B511</f>
        <v>44.749836000000002</v>
      </c>
      <c r="C455" s="29">
        <f>C509+C510+C511</f>
        <v>3.1088500000000003</v>
      </c>
      <c r="D455" s="29">
        <f>D509+D510+D511</f>
        <v>47.858686000000006</v>
      </c>
      <c r="E455" s="1"/>
    </row>
    <row r="456" spans="1:5" ht="18" x14ac:dyDescent="0.25">
      <c r="A456" s="111" t="s">
        <v>56</v>
      </c>
      <c r="B456" s="29">
        <v>48.429283999999996</v>
      </c>
      <c r="C456" s="29">
        <v>4.1554500000000001</v>
      </c>
      <c r="D456" s="29">
        <v>52.584734000000012</v>
      </c>
      <c r="E456" s="1"/>
    </row>
    <row r="457" spans="1:5" ht="18" x14ac:dyDescent="0.25">
      <c r="A457" s="111" t="s">
        <v>57</v>
      </c>
      <c r="B457" s="29">
        <f>SUM(B515:B517)</f>
        <v>56.334336999999998</v>
      </c>
      <c r="C457" s="29">
        <f t="shared" ref="C457:D457" si="26">SUM(C515:C517)</f>
        <v>4.3189999999999991</v>
      </c>
      <c r="D457" s="29">
        <f t="shared" si="26"/>
        <v>60.653337000000001</v>
      </c>
      <c r="E457" s="1"/>
    </row>
    <row r="458" spans="1:5" x14ac:dyDescent="0.25">
      <c r="A458" s="46"/>
      <c r="B458" s="29"/>
      <c r="C458" s="29"/>
      <c r="D458" s="29"/>
      <c r="E458" s="1"/>
    </row>
    <row r="459" spans="1:5" x14ac:dyDescent="0.25">
      <c r="A459" s="46">
        <v>2023</v>
      </c>
      <c r="B459" s="29"/>
      <c r="C459" s="29"/>
      <c r="D459" s="29"/>
      <c r="E459" s="1"/>
    </row>
    <row r="460" spans="1:5" x14ac:dyDescent="0.25">
      <c r="A460" s="46" t="s">
        <v>54</v>
      </c>
      <c r="B460" s="29">
        <f>+B520+B521+B522</f>
        <v>50.595695000000006</v>
      </c>
      <c r="C460" s="29">
        <f t="shared" ref="C460:D460" si="27">+C520+C521+C522</f>
        <v>4.5296500000000002</v>
      </c>
      <c r="D460" s="29">
        <f t="shared" si="27"/>
        <v>55.125345000000003</v>
      </c>
      <c r="E460" s="1"/>
    </row>
    <row r="461" spans="1:5" x14ac:dyDescent="0.25">
      <c r="A461" s="46" t="s">
        <v>58</v>
      </c>
      <c r="B461" s="29">
        <f>+B523+B524+B525</f>
        <v>53.621221000000006</v>
      </c>
      <c r="C461" s="29">
        <f t="shared" ref="C461:D461" si="28">+C523+C524+C525</f>
        <v>4.0426500000000001</v>
      </c>
      <c r="D461" s="29">
        <f t="shared" si="28"/>
        <v>57.663871000000015</v>
      </c>
      <c r="E461" s="1"/>
    </row>
    <row r="462" spans="1:5" x14ac:dyDescent="0.25">
      <c r="A462" s="46" t="s">
        <v>59</v>
      </c>
      <c r="B462" s="29">
        <f>+B526+B527+B528</f>
        <v>50.906059000000006</v>
      </c>
      <c r="C462" s="29">
        <f t="shared" ref="C462:D462" si="29">+C526+C527+C528</f>
        <v>2.7338499999999999</v>
      </c>
      <c r="D462" s="29">
        <f t="shared" si="29"/>
        <v>53.639909000000003</v>
      </c>
      <c r="E462" s="1"/>
    </row>
    <row r="463" spans="1:5" hidden="1" x14ac:dyDescent="0.25">
      <c r="A463" s="46"/>
      <c r="B463" s="29"/>
      <c r="C463" s="29"/>
      <c r="D463" s="29"/>
      <c r="E463" s="1"/>
    </row>
    <row r="464" spans="1:5" hidden="1" x14ac:dyDescent="0.25">
      <c r="A464" s="10">
        <v>2019</v>
      </c>
      <c r="B464" s="29"/>
      <c r="C464" s="29"/>
      <c r="D464" s="29"/>
      <c r="E464" s="1"/>
    </row>
    <row r="465" spans="1:8" hidden="1" x14ac:dyDescent="0.25">
      <c r="A465" s="46" t="s">
        <v>20</v>
      </c>
      <c r="B465" s="29">
        <v>15.344989</v>
      </c>
      <c r="C465" s="29">
        <v>0.58360000000000001</v>
      </c>
      <c r="D465" s="29">
        <f>C465+B465</f>
        <v>15.928589000000001</v>
      </c>
      <c r="E465" s="1"/>
    </row>
    <row r="466" spans="1:8" hidden="1" x14ac:dyDescent="0.25">
      <c r="A466" s="46" t="s">
        <v>21</v>
      </c>
      <c r="B466" s="29">
        <v>19.468971</v>
      </c>
      <c r="C466" s="29">
        <v>0.69645000000000001</v>
      </c>
      <c r="D466" s="29">
        <f>C466+B466</f>
        <v>20.165420999999998</v>
      </c>
      <c r="E466" s="1"/>
      <c r="F466" s="110"/>
      <c r="G466" s="110"/>
      <c r="H466" s="110"/>
    </row>
    <row r="467" spans="1:8" hidden="1" x14ac:dyDescent="0.25">
      <c r="A467" s="46" t="s">
        <v>22</v>
      </c>
      <c r="B467" s="29">
        <v>17.795589</v>
      </c>
      <c r="C467" s="29">
        <v>0.51765000000000005</v>
      </c>
      <c r="D467" s="29">
        <f>C467+B467</f>
        <v>18.313238999999999</v>
      </c>
      <c r="E467" s="1"/>
      <c r="F467" s="110"/>
      <c r="G467" s="110"/>
      <c r="H467" s="110"/>
    </row>
    <row r="468" spans="1:8" hidden="1" x14ac:dyDescent="0.25">
      <c r="A468" s="46" t="s">
        <v>23</v>
      </c>
      <c r="B468" s="29">
        <v>19.061371999999999</v>
      </c>
      <c r="C468" s="29">
        <v>1.2323</v>
      </c>
      <c r="D468" s="32">
        <f>B468+C468</f>
        <v>20.293671999999997</v>
      </c>
      <c r="E468" s="1"/>
      <c r="F468" s="110"/>
      <c r="G468" s="110"/>
      <c r="H468" s="110"/>
    </row>
    <row r="469" spans="1:8" hidden="1" x14ac:dyDescent="0.25">
      <c r="A469" s="46" t="s">
        <v>24</v>
      </c>
      <c r="B469" s="29">
        <v>12.679147</v>
      </c>
      <c r="C469" s="29">
        <v>0.43054999999999999</v>
      </c>
      <c r="D469" s="32">
        <f>B469+C469</f>
        <v>13.109697000000001</v>
      </c>
      <c r="E469" s="1"/>
      <c r="F469" s="110"/>
      <c r="G469" s="110"/>
      <c r="H469" s="110"/>
    </row>
    <row r="470" spans="1:8" hidden="1" x14ac:dyDescent="0.25">
      <c r="A470" s="46" t="s">
        <v>25</v>
      </c>
      <c r="B470" s="29">
        <v>13.118078000000001</v>
      </c>
      <c r="C470" s="29">
        <v>0.45229999999999998</v>
      </c>
      <c r="D470" s="32">
        <f>B470+C470</f>
        <v>13.570378</v>
      </c>
      <c r="E470" s="1"/>
      <c r="F470" s="110"/>
      <c r="G470" s="110"/>
      <c r="H470" s="110"/>
    </row>
    <row r="471" spans="1:8" hidden="1" x14ac:dyDescent="0.25">
      <c r="A471" s="46" t="s">
        <v>26</v>
      </c>
      <c r="B471" s="29">
        <v>16.445682000000001</v>
      </c>
      <c r="C471" s="29">
        <v>0.57345000000000002</v>
      </c>
      <c r="D471" s="32">
        <f>B471+C471</f>
        <v>17.019132000000003</v>
      </c>
      <c r="E471" s="1"/>
      <c r="F471" s="110"/>
      <c r="G471" s="110"/>
      <c r="H471" s="110"/>
    </row>
    <row r="472" spans="1:8" hidden="1" x14ac:dyDescent="0.25">
      <c r="A472" s="46" t="s">
        <v>27</v>
      </c>
      <c r="B472" s="29">
        <v>16.906590999999999</v>
      </c>
      <c r="C472" s="29">
        <v>0.18140000000000001</v>
      </c>
      <c r="D472" s="32">
        <f>B472+C472</f>
        <v>17.087990999999999</v>
      </c>
      <c r="E472" s="1"/>
      <c r="F472" s="110"/>
      <c r="G472" s="110"/>
      <c r="H472" s="110"/>
    </row>
    <row r="473" spans="1:8" hidden="1" x14ac:dyDescent="0.25">
      <c r="A473" s="46" t="s">
        <v>28</v>
      </c>
      <c r="B473" s="29">
        <v>14.978954999999997</v>
      </c>
      <c r="C473" s="29">
        <v>0.37264999999999998</v>
      </c>
      <c r="D473" s="32">
        <v>15.351604999999998</v>
      </c>
      <c r="E473" s="1"/>
      <c r="F473" s="110"/>
      <c r="G473" s="110"/>
      <c r="H473" s="110"/>
    </row>
    <row r="474" spans="1:8" hidden="1" x14ac:dyDescent="0.25">
      <c r="A474" s="46" t="s">
        <v>29</v>
      </c>
      <c r="B474" s="29">
        <v>17.139731999999999</v>
      </c>
      <c r="C474" s="29">
        <v>0.39589999999999997</v>
      </c>
      <c r="D474" s="32">
        <v>17.535632</v>
      </c>
      <c r="E474" s="1"/>
      <c r="F474" s="110"/>
      <c r="G474" s="110"/>
      <c r="H474" s="110"/>
    </row>
    <row r="475" spans="1:8" hidden="1" x14ac:dyDescent="0.25">
      <c r="A475" s="46" t="s">
        <v>30</v>
      </c>
      <c r="B475" s="29">
        <v>15.975899999999999</v>
      </c>
      <c r="C475" s="29">
        <v>0.18565000000000001</v>
      </c>
      <c r="D475" s="32">
        <v>16.161549999999998</v>
      </c>
      <c r="E475" s="1"/>
      <c r="F475" s="110"/>
      <c r="G475" s="110"/>
      <c r="H475" s="110"/>
    </row>
    <row r="476" spans="1:8" hidden="1" x14ac:dyDescent="0.25">
      <c r="A476" s="46" t="s">
        <v>31</v>
      </c>
      <c r="B476" s="29">
        <v>18.075735999999999</v>
      </c>
      <c r="C476" s="29">
        <v>0.29920000000000002</v>
      </c>
      <c r="D476" s="32">
        <v>18.374935999999998</v>
      </c>
      <c r="E476" s="1"/>
      <c r="F476" s="110"/>
      <c r="G476" s="110"/>
      <c r="H476" s="110"/>
    </row>
    <row r="477" spans="1:8" hidden="1" x14ac:dyDescent="0.25">
      <c r="A477" s="10">
        <v>2020</v>
      </c>
      <c r="B477" s="29"/>
      <c r="C477" s="29"/>
      <c r="D477" s="32"/>
      <c r="E477" s="1"/>
      <c r="F477" s="110"/>
      <c r="G477" s="110"/>
      <c r="H477" s="110"/>
    </row>
    <row r="478" spans="1:8" hidden="1" x14ac:dyDescent="0.25">
      <c r="A478" s="46" t="s">
        <v>20</v>
      </c>
      <c r="B478" s="29">
        <v>17.980754999999998</v>
      </c>
      <c r="C478" s="29">
        <v>0.2369</v>
      </c>
      <c r="D478" s="32">
        <v>18.217654999999997</v>
      </c>
      <c r="E478" s="1"/>
      <c r="F478" s="110"/>
      <c r="G478" s="110"/>
      <c r="H478" s="110"/>
    </row>
    <row r="479" spans="1:8" hidden="1" x14ac:dyDescent="0.25">
      <c r="A479" s="46" t="s">
        <v>21</v>
      </c>
      <c r="B479" s="29">
        <v>17.149294000000001</v>
      </c>
      <c r="C479" s="29">
        <v>0.70795000000000008</v>
      </c>
      <c r="D479" s="32">
        <v>17.857244000000001</v>
      </c>
      <c r="E479" s="1"/>
      <c r="F479" s="110"/>
      <c r="G479" s="110"/>
      <c r="H479" s="110"/>
    </row>
    <row r="480" spans="1:8" hidden="1" x14ac:dyDescent="0.25">
      <c r="A480" s="46" t="s">
        <v>22</v>
      </c>
      <c r="B480" s="29">
        <v>25.748313</v>
      </c>
      <c r="C480" s="29">
        <v>0.72589999999999999</v>
      </c>
      <c r="D480" s="32">
        <v>26.474212999999999</v>
      </c>
      <c r="E480" s="1"/>
      <c r="F480" s="110"/>
      <c r="G480" s="110"/>
      <c r="H480" s="110"/>
    </row>
    <row r="481" spans="1:8" hidden="1" x14ac:dyDescent="0.25">
      <c r="A481" s="46" t="s">
        <v>23</v>
      </c>
      <c r="B481" s="29">
        <v>17.047357000000002</v>
      </c>
      <c r="C481" s="29">
        <v>0.92454999999999998</v>
      </c>
      <c r="D481" s="32">
        <v>17.971907000000002</v>
      </c>
      <c r="E481" s="1"/>
      <c r="F481" s="110"/>
      <c r="G481" s="110"/>
      <c r="H481" s="110"/>
    </row>
    <row r="482" spans="1:8" hidden="1" x14ac:dyDescent="0.25">
      <c r="A482" s="46" t="s">
        <v>24</v>
      </c>
      <c r="B482" s="29">
        <f>14866.284/1000</f>
        <v>14.866284</v>
      </c>
      <c r="C482" s="29">
        <f>837.45/1000</f>
        <v>0.83745000000000003</v>
      </c>
      <c r="D482" s="32">
        <f>B482+C482</f>
        <v>15.703734000000001</v>
      </c>
      <c r="E482" s="1"/>
      <c r="F482" s="110"/>
      <c r="G482" s="110"/>
      <c r="H482" s="110"/>
    </row>
    <row r="483" spans="1:8" hidden="1" x14ac:dyDescent="0.25">
      <c r="A483" s="46" t="s">
        <v>25</v>
      </c>
      <c r="B483" s="29">
        <v>15.725491</v>
      </c>
      <c r="C483" s="29">
        <v>1.81934</v>
      </c>
      <c r="D483" s="32">
        <v>17.544830999999999</v>
      </c>
      <c r="E483" s="1"/>
      <c r="F483" s="110"/>
      <c r="G483" s="110"/>
      <c r="H483" s="110"/>
    </row>
    <row r="484" spans="1:8" hidden="1" x14ac:dyDescent="0.25">
      <c r="A484" s="46" t="s">
        <v>26</v>
      </c>
      <c r="B484" s="29">
        <v>18.642612</v>
      </c>
      <c r="C484" s="29">
        <v>0.77629999999999999</v>
      </c>
      <c r="D484" s="32">
        <v>19.418911999999999</v>
      </c>
      <c r="E484" s="1"/>
      <c r="F484" s="110"/>
      <c r="G484" s="110"/>
      <c r="H484" s="110"/>
    </row>
    <row r="485" spans="1:8" hidden="1" x14ac:dyDescent="0.25">
      <c r="A485" s="46" t="s">
        <v>27</v>
      </c>
      <c r="B485" s="29">
        <v>18.243739000000001</v>
      </c>
      <c r="C485" s="29">
        <v>1.96475</v>
      </c>
      <c r="D485" s="32">
        <v>20.208489</v>
      </c>
      <c r="E485" s="1"/>
      <c r="F485" s="110"/>
      <c r="G485" s="110"/>
      <c r="H485" s="110"/>
    </row>
    <row r="486" spans="1:8" hidden="1" x14ac:dyDescent="0.25">
      <c r="A486" s="46" t="s">
        <v>28</v>
      </c>
      <c r="B486" s="29">
        <v>17.371718000000001</v>
      </c>
      <c r="C486" s="29">
        <v>1.7372000000000001</v>
      </c>
      <c r="D486" s="32">
        <v>19.108918000000003</v>
      </c>
      <c r="E486" s="1"/>
      <c r="F486" s="110"/>
      <c r="G486" s="110"/>
      <c r="H486" s="110"/>
    </row>
    <row r="487" spans="1:8" hidden="1" x14ac:dyDescent="0.25">
      <c r="A487" s="112" t="s">
        <v>29</v>
      </c>
      <c r="B487" s="29">
        <v>12.826778000000001</v>
      </c>
      <c r="C487" s="29">
        <v>1.99593</v>
      </c>
      <c r="D487" s="32">
        <v>14.822708</v>
      </c>
      <c r="E487" s="1"/>
      <c r="F487" s="110"/>
      <c r="G487" s="110"/>
      <c r="H487" s="110"/>
    </row>
    <row r="488" spans="1:8" hidden="1" x14ac:dyDescent="0.25">
      <c r="A488" s="46" t="s">
        <v>30</v>
      </c>
      <c r="B488" s="29">
        <v>16.551882999999997</v>
      </c>
      <c r="C488" s="29">
        <v>1.51725</v>
      </c>
      <c r="D488" s="32">
        <f>B488+C488</f>
        <v>18.069132999999997</v>
      </c>
      <c r="E488" s="1"/>
      <c r="F488" s="110"/>
      <c r="G488" s="110"/>
      <c r="H488" s="110"/>
    </row>
    <row r="489" spans="1:8" hidden="1" x14ac:dyDescent="0.25">
      <c r="A489" s="112" t="s">
        <v>31</v>
      </c>
      <c r="B489" s="29">
        <v>22.118969999999997</v>
      </c>
      <c r="C489" s="29">
        <v>0.82415000000000005</v>
      </c>
      <c r="D489" s="32">
        <v>22.943119999999997</v>
      </c>
      <c r="E489" s="1"/>
      <c r="F489" s="110"/>
      <c r="G489" s="110"/>
      <c r="H489" s="110"/>
    </row>
    <row r="490" spans="1:8" x14ac:dyDescent="0.25">
      <c r="A490" s="112"/>
      <c r="B490" s="29"/>
      <c r="C490" s="29"/>
      <c r="D490" s="32"/>
      <c r="E490" s="1"/>
      <c r="F490" s="110"/>
      <c r="G490" s="110"/>
      <c r="H490" s="110"/>
    </row>
    <row r="491" spans="1:8" hidden="1" x14ac:dyDescent="0.25">
      <c r="A491" s="112">
        <v>2021</v>
      </c>
      <c r="B491" s="29"/>
      <c r="C491" s="29"/>
      <c r="D491" s="32"/>
      <c r="E491" s="1"/>
      <c r="F491" s="110"/>
      <c r="G491" s="110"/>
      <c r="H491" s="110"/>
    </row>
    <row r="492" spans="1:8" hidden="1" x14ac:dyDescent="0.25">
      <c r="A492" s="112" t="s">
        <v>20</v>
      </c>
      <c r="B492" s="29">
        <v>16.354759999999999</v>
      </c>
      <c r="C492" s="29">
        <v>1.0404500000000001</v>
      </c>
      <c r="D492" s="32">
        <v>17.395209999999999</v>
      </c>
      <c r="E492" s="1"/>
      <c r="F492" s="110"/>
      <c r="G492" s="110"/>
      <c r="H492" s="110"/>
    </row>
    <row r="493" spans="1:8" hidden="1" x14ac:dyDescent="0.25">
      <c r="A493" s="112" t="s">
        <v>21</v>
      </c>
      <c r="B493" s="29">
        <v>21.5</v>
      </c>
      <c r="C493" s="29">
        <v>0.6</v>
      </c>
      <c r="D493" s="32">
        <v>22</v>
      </c>
      <c r="E493" s="1"/>
      <c r="F493" s="110"/>
      <c r="G493" s="110"/>
      <c r="H493" s="110"/>
    </row>
    <row r="494" spans="1:8" hidden="1" x14ac:dyDescent="0.25">
      <c r="A494" s="46" t="s">
        <v>22</v>
      </c>
      <c r="B494" s="29">
        <v>23.311785</v>
      </c>
      <c r="C494" s="29">
        <v>0.84365000000000001</v>
      </c>
      <c r="D494" s="32">
        <v>24.155435000000001</v>
      </c>
      <c r="E494" s="1"/>
      <c r="F494" s="110"/>
      <c r="G494" s="110"/>
      <c r="H494" s="110"/>
    </row>
    <row r="495" spans="1:8" hidden="1" x14ac:dyDescent="0.25">
      <c r="A495" s="46" t="s">
        <v>23</v>
      </c>
      <c r="B495" s="29">
        <v>18.174779000000001</v>
      </c>
      <c r="C495" s="29">
        <v>0.56459999999999999</v>
      </c>
      <c r="D495" s="32">
        <v>18.739379</v>
      </c>
      <c r="E495" s="1"/>
      <c r="F495" s="110"/>
      <c r="G495" s="110"/>
      <c r="H495" s="110"/>
    </row>
    <row r="496" spans="1:8" hidden="1" x14ac:dyDescent="0.25">
      <c r="A496" s="112" t="s">
        <v>24</v>
      </c>
      <c r="B496" s="29">
        <v>23.310382000000001</v>
      </c>
      <c r="C496" s="29">
        <v>1.0129250000000001</v>
      </c>
      <c r="D496" s="32">
        <v>24.323307</v>
      </c>
      <c r="E496" s="1"/>
      <c r="F496" s="110"/>
      <c r="G496" s="110"/>
      <c r="H496" s="110"/>
    </row>
    <row r="497" spans="1:8" hidden="1" x14ac:dyDescent="0.25">
      <c r="A497" s="46" t="s">
        <v>25</v>
      </c>
      <c r="B497" s="29">
        <v>20.869239</v>
      </c>
      <c r="C497" s="29">
        <v>0.65925</v>
      </c>
      <c r="D497" s="32">
        <v>21.528489</v>
      </c>
      <c r="E497" s="1"/>
      <c r="F497" s="110"/>
      <c r="G497" s="110"/>
      <c r="H497" s="110"/>
    </row>
    <row r="498" spans="1:8" hidden="1" x14ac:dyDescent="0.25">
      <c r="A498" s="112" t="s">
        <v>26</v>
      </c>
      <c r="B498" s="29">
        <v>20.000741000000001</v>
      </c>
      <c r="C498" s="29">
        <v>0.70265</v>
      </c>
      <c r="D498" s="32">
        <v>20.703391</v>
      </c>
      <c r="E498" s="1"/>
      <c r="F498" s="110"/>
      <c r="G498" s="110"/>
      <c r="H498" s="110"/>
    </row>
    <row r="499" spans="1:8" hidden="1" x14ac:dyDescent="0.25">
      <c r="A499" s="112" t="s">
        <v>27</v>
      </c>
      <c r="B499" s="29">
        <v>17.591343000000002</v>
      </c>
      <c r="C499" s="29">
        <v>0.68595000000000006</v>
      </c>
      <c r="D499" s="32">
        <v>18.277293</v>
      </c>
      <c r="E499" s="1"/>
      <c r="F499" s="110"/>
      <c r="G499" s="110"/>
      <c r="H499" s="110"/>
    </row>
    <row r="500" spans="1:8" hidden="1" x14ac:dyDescent="0.25">
      <c r="A500" s="46" t="s">
        <v>28</v>
      </c>
      <c r="B500" s="29">
        <v>19.825092000000001</v>
      </c>
      <c r="C500" s="29">
        <v>0.93879999999999997</v>
      </c>
      <c r="D500" s="32">
        <v>20.763892000000002</v>
      </c>
      <c r="E500" s="1"/>
      <c r="F500" s="110"/>
      <c r="G500" s="110"/>
      <c r="H500" s="110"/>
    </row>
    <row r="501" spans="1:8" hidden="1" x14ac:dyDescent="0.25">
      <c r="A501" s="112" t="s">
        <v>29</v>
      </c>
      <c r="B501" s="29">
        <v>17.667072000000001</v>
      </c>
      <c r="C501" s="29">
        <v>0.71854999999999991</v>
      </c>
      <c r="D501" s="32">
        <v>18.385622000000001</v>
      </c>
      <c r="E501" s="1"/>
      <c r="F501" s="110"/>
      <c r="G501" s="110"/>
      <c r="H501" s="110"/>
    </row>
    <row r="502" spans="1:8" hidden="1" x14ac:dyDescent="0.25">
      <c r="A502" s="46" t="s">
        <v>30</v>
      </c>
      <c r="B502" s="29">
        <v>23.514876000000001</v>
      </c>
      <c r="C502" s="29">
        <v>0.75544999999999995</v>
      </c>
      <c r="D502" s="32">
        <v>24.270326000000001</v>
      </c>
      <c r="E502" s="1"/>
      <c r="F502" s="110"/>
      <c r="G502" s="110"/>
      <c r="H502" s="110"/>
    </row>
    <row r="503" spans="1:8" hidden="1" x14ac:dyDescent="0.25">
      <c r="A503" s="112" t="s">
        <v>31</v>
      </c>
      <c r="B503" s="29">
        <v>18.073119000000002</v>
      </c>
      <c r="C503" s="29">
        <v>0.63239999999999996</v>
      </c>
      <c r="D503" s="32">
        <f>SUM(B503:C503)</f>
        <v>18.705519000000002</v>
      </c>
      <c r="E503" s="1"/>
      <c r="F503" s="110"/>
      <c r="G503" s="110"/>
      <c r="H503" s="110"/>
    </row>
    <row r="504" spans="1:8" hidden="1" x14ac:dyDescent="0.25">
      <c r="A504" s="112"/>
      <c r="B504" s="29"/>
      <c r="C504" s="29"/>
      <c r="D504" s="32"/>
      <c r="E504" s="1"/>
      <c r="F504" s="110"/>
      <c r="G504" s="110"/>
      <c r="H504" s="110"/>
    </row>
    <row r="505" spans="1:8" x14ac:dyDescent="0.25">
      <c r="A505" s="112">
        <v>2022</v>
      </c>
      <c r="B505" s="29"/>
      <c r="C505" s="29"/>
      <c r="D505" s="32"/>
      <c r="E505" s="1"/>
      <c r="F505" s="110"/>
      <c r="G505" s="110"/>
      <c r="H505" s="110"/>
    </row>
    <row r="506" spans="1:8" x14ac:dyDescent="0.25">
      <c r="A506" s="112" t="s">
        <v>20</v>
      </c>
      <c r="B506" s="29">
        <v>16.948229000000001</v>
      </c>
      <c r="C506" s="29">
        <v>0.67464999999999997</v>
      </c>
      <c r="D506" s="32">
        <f>SUM(B506:C506)</f>
        <v>17.622879000000001</v>
      </c>
      <c r="E506" s="1"/>
      <c r="F506" s="110"/>
      <c r="G506" s="110"/>
      <c r="H506" s="110"/>
    </row>
    <row r="507" spans="1:8" x14ac:dyDescent="0.25">
      <c r="A507" s="112" t="s">
        <v>21</v>
      </c>
      <c r="B507" s="29">
        <v>14.811394999999999</v>
      </c>
      <c r="C507" s="29">
        <v>0.77952699999999997</v>
      </c>
      <c r="D507" s="32">
        <f>SUM(B507:C507)</f>
        <v>15.590921999999999</v>
      </c>
      <c r="E507" s="1"/>
      <c r="F507" s="110"/>
      <c r="G507" s="110"/>
      <c r="H507" s="110"/>
    </row>
    <row r="508" spans="1:8" x14ac:dyDescent="0.25">
      <c r="A508" s="112" t="s">
        <v>22</v>
      </c>
      <c r="B508" s="29">
        <v>15.195698</v>
      </c>
      <c r="C508" s="29">
        <v>1.33575</v>
      </c>
      <c r="D508" s="32">
        <f t="shared" ref="D508:D531" si="30">SUM(B508:C508)</f>
        <v>16.531448000000001</v>
      </c>
      <c r="E508" s="1"/>
      <c r="F508" s="110"/>
      <c r="G508" s="110"/>
      <c r="H508" s="110"/>
    </row>
    <row r="509" spans="1:8" x14ac:dyDescent="0.25">
      <c r="A509" s="112" t="s">
        <v>23</v>
      </c>
      <c r="B509" s="29">
        <v>12.049136000000001</v>
      </c>
      <c r="C509" s="29">
        <v>0.55405000000000004</v>
      </c>
      <c r="D509" s="32">
        <f t="shared" si="30"/>
        <v>12.603186000000001</v>
      </c>
      <c r="E509" s="110"/>
      <c r="F509" s="110"/>
      <c r="G509" s="110"/>
      <c r="H509" s="110"/>
    </row>
    <row r="510" spans="1:8" x14ac:dyDescent="0.25">
      <c r="A510" s="112" t="s">
        <v>24</v>
      </c>
      <c r="B510" s="29">
        <v>14.754023</v>
      </c>
      <c r="C510" s="29">
        <v>1.19835</v>
      </c>
      <c r="D510" s="32">
        <f t="shared" si="30"/>
        <v>15.952373</v>
      </c>
      <c r="E510" s="110"/>
      <c r="F510" s="110"/>
      <c r="G510" s="110"/>
      <c r="H510" s="110"/>
    </row>
    <row r="511" spans="1:8" x14ac:dyDescent="0.25">
      <c r="A511" s="112" t="s">
        <v>25</v>
      </c>
      <c r="B511" s="29">
        <v>17.946677000000005</v>
      </c>
      <c r="C511" s="29">
        <v>1.3564500000000002</v>
      </c>
      <c r="D511" s="32">
        <f t="shared" si="30"/>
        <v>19.303127000000003</v>
      </c>
      <c r="E511" s="1"/>
      <c r="F511" s="110"/>
      <c r="G511" s="110"/>
      <c r="H511" s="110"/>
    </row>
    <row r="512" spans="1:8" x14ac:dyDescent="0.25">
      <c r="A512" s="112" t="s">
        <v>26</v>
      </c>
      <c r="B512" s="29">
        <v>17.094861000000002</v>
      </c>
      <c r="C512" s="29">
        <v>0.64260000000000006</v>
      </c>
      <c r="D512" s="32">
        <f t="shared" si="30"/>
        <v>17.737461000000003</v>
      </c>
      <c r="E512" s="1"/>
      <c r="F512" s="110"/>
      <c r="G512" s="110"/>
      <c r="H512" s="110"/>
    </row>
    <row r="513" spans="1:8" x14ac:dyDescent="0.25">
      <c r="A513" s="112" t="s">
        <v>27</v>
      </c>
      <c r="B513" s="29">
        <v>14.981762</v>
      </c>
      <c r="C513" s="29">
        <v>1.50535</v>
      </c>
      <c r="D513" s="32">
        <f t="shared" si="30"/>
        <v>16.487112</v>
      </c>
      <c r="E513" s="1"/>
      <c r="F513" s="110"/>
      <c r="G513" s="110"/>
      <c r="H513" s="110"/>
    </row>
    <row r="514" spans="1:8" x14ac:dyDescent="0.25">
      <c r="A514" s="46" t="s">
        <v>28</v>
      </c>
      <c r="B514" s="29">
        <v>16.352661000000001</v>
      </c>
      <c r="C514" s="29">
        <v>2.0074999999999998</v>
      </c>
      <c r="D514" s="32">
        <f t="shared" si="30"/>
        <v>18.360161000000002</v>
      </c>
      <c r="E514" s="1"/>
      <c r="F514" s="110"/>
    </row>
    <row r="515" spans="1:8" x14ac:dyDescent="0.25">
      <c r="A515" s="46" t="s">
        <v>29</v>
      </c>
      <c r="B515" s="29">
        <v>17.649296</v>
      </c>
      <c r="C515" s="32">
        <v>1.72305</v>
      </c>
      <c r="D515" s="32">
        <f t="shared" si="30"/>
        <v>19.372346</v>
      </c>
      <c r="E515" s="1"/>
      <c r="F515" s="110"/>
      <c r="G515" s="110"/>
      <c r="H515" s="110"/>
    </row>
    <row r="516" spans="1:8" x14ac:dyDescent="0.25">
      <c r="A516" s="112" t="s">
        <v>30</v>
      </c>
      <c r="B516" s="29">
        <v>20.351166000000003</v>
      </c>
      <c r="C516" s="32">
        <v>1.5317499999999997</v>
      </c>
      <c r="D516" s="32">
        <f t="shared" si="30"/>
        <v>21.882916000000002</v>
      </c>
      <c r="E516" s="1"/>
      <c r="F516" s="110"/>
      <c r="G516" s="110"/>
      <c r="H516" s="110"/>
    </row>
    <row r="517" spans="1:8" x14ac:dyDescent="0.25">
      <c r="A517" s="46" t="s">
        <v>31</v>
      </c>
      <c r="B517" s="29">
        <f>18333.875/1000</f>
        <v>18.333874999999999</v>
      </c>
      <c r="C517" s="32">
        <f>1064.2/1000</f>
        <v>1.0642</v>
      </c>
      <c r="D517" s="32">
        <f t="shared" si="30"/>
        <v>19.398074999999999</v>
      </c>
      <c r="E517" s="1"/>
      <c r="F517" s="110"/>
      <c r="G517" s="110"/>
      <c r="H517" s="110"/>
    </row>
    <row r="518" spans="1:8" x14ac:dyDescent="0.25">
      <c r="A518" s="112"/>
      <c r="B518" s="29"/>
      <c r="C518" s="32"/>
      <c r="D518" s="32"/>
      <c r="E518" s="1"/>
      <c r="F518" s="110"/>
      <c r="G518" s="110"/>
      <c r="H518" s="110"/>
    </row>
    <row r="519" spans="1:8" x14ac:dyDescent="0.25">
      <c r="A519" s="112">
        <v>2023</v>
      </c>
      <c r="B519" s="29"/>
      <c r="C519" s="32"/>
      <c r="D519" s="32"/>
      <c r="E519" s="1"/>
      <c r="F519" s="110"/>
      <c r="G519" s="110"/>
      <c r="H519" s="110"/>
    </row>
    <row r="520" spans="1:8" x14ac:dyDescent="0.25">
      <c r="A520" s="112" t="s">
        <v>20</v>
      </c>
      <c r="B520" s="29">
        <v>18.082167000000002</v>
      </c>
      <c r="C520" s="32">
        <v>1.4855999999999998</v>
      </c>
      <c r="D520" s="32">
        <f t="shared" si="30"/>
        <v>19.567767000000003</v>
      </c>
      <c r="E520" s="1"/>
      <c r="F520" s="110"/>
      <c r="G520" s="110"/>
      <c r="H520" s="110"/>
    </row>
    <row r="521" spans="1:8" x14ac:dyDescent="0.25">
      <c r="A521" s="112" t="s">
        <v>21</v>
      </c>
      <c r="B521" s="29">
        <v>13.336566000000001</v>
      </c>
      <c r="C521" s="32">
        <v>1.3619999999999999</v>
      </c>
      <c r="D521" s="32">
        <f t="shared" si="30"/>
        <v>14.698566000000001</v>
      </c>
      <c r="E521" s="1"/>
      <c r="F521" s="110"/>
      <c r="G521" s="110"/>
      <c r="H521" s="110"/>
    </row>
    <row r="522" spans="1:8" x14ac:dyDescent="0.25">
      <c r="A522" s="112" t="s">
        <v>22</v>
      </c>
      <c r="B522" s="29">
        <v>19.176962</v>
      </c>
      <c r="C522" s="32">
        <v>1.6820500000000003</v>
      </c>
      <c r="D522" s="32">
        <f t="shared" si="30"/>
        <v>20.859012</v>
      </c>
      <c r="E522" s="1"/>
      <c r="F522" s="110"/>
      <c r="G522" s="110"/>
      <c r="H522" s="110"/>
    </row>
    <row r="523" spans="1:8" x14ac:dyDescent="0.25">
      <c r="A523" s="112" t="s">
        <v>23</v>
      </c>
      <c r="B523" s="29">
        <v>21.060925000000005</v>
      </c>
      <c r="C523" s="32">
        <v>1.0403999999999998</v>
      </c>
      <c r="D523" s="32">
        <f t="shared" si="30"/>
        <v>22.101325000000003</v>
      </c>
      <c r="E523" s="1"/>
      <c r="F523" s="110"/>
      <c r="G523" s="110"/>
      <c r="H523" s="110"/>
    </row>
    <row r="524" spans="1:8" x14ac:dyDescent="0.25">
      <c r="A524" s="112" t="s">
        <v>24</v>
      </c>
      <c r="B524" s="29">
        <v>19.283437000000003</v>
      </c>
      <c r="C524" s="32">
        <v>1.3065</v>
      </c>
      <c r="D524" s="32">
        <f t="shared" si="30"/>
        <v>20.589937000000003</v>
      </c>
      <c r="E524" s="1"/>
      <c r="F524" s="110"/>
      <c r="G524" s="110"/>
      <c r="H524" s="110"/>
    </row>
    <row r="525" spans="1:8" x14ac:dyDescent="0.25">
      <c r="A525" s="112" t="s">
        <v>25</v>
      </c>
      <c r="B525" s="29">
        <v>13.276859000000002</v>
      </c>
      <c r="C525" s="32">
        <v>1.6957500000000003</v>
      </c>
      <c r="D525" s="32">
        <f t="shared" si="30"/>
        <v>14.972609000000002</v>
      </c>
      <c r="E525" s="1"/>
      <c r="F525" s="110"/>
      <c r="G525" s="110"/>
      <c r="H525" s="110"/>
    </row>
    <row r="526" spans="1:8" x14ac:dyDescent="0.25">
      <c r="A526" s="112" t="s">
        <v>26</v>
      </c>
      <c r="B526" s="29">
        <v>16.571334</v>
      </c>
      <c r="C526" s="32">
        <v>0.69019999999999992</v>
      </c>
      <c r="D526" s="32">
        <f t="shared" si="30"/>
        <v>17.261534000000001</v>
      </c>
      <c r="E526" s="1"/>
      <c r="F526" s="110"/>
      <c r="G526" s="110"/>
      <c r="H526" s="110"/>
    </row>
    <row r="527" spans="1:8" x14ac:dyDescent="0.25">
      <c r="A527" s="112" t="s">
        <v>27</v>
      </c>
      <c r="B527" s="29">
        <v>17.548131000000001</v>
      </c>
      <c r="C527" s="32">
        <v>1.3368499999999999</v>
      </c>
      <c r="D527" s="32">
        <f t="shared" si="30"/>
        <v>18.884981</v>
      </c>
      <c r="E527" s="1"/>
      <c r="F527" s="110"/>
      <c r="G527" s="110"/>
      <c r="H527" s="110"/>
    </row>
    <row r="528" spans="1:8" x14ac:dyDescent="0.25">
      <c r="A528" s="112" t="s">
        <v>28</v>
      </c>
      <c r="B528" s="29">
        <v>16.786594000000001</v>
      </c>
      <c r="C528" s="32">
        <v>0.70679999999999998</v>
      </c>
      <c r="D528" s="32">
        <f t="shared" si="30"/>
        <v>17.493394000000002</v>
      </c>
      <c r="E528" s="1"/>
      <c r="F528" s="110"/>
      <c r="G528" s="110"/>
      <c r="H528" s="110"/>
    </row>
    <row r="529" spans="1:8" x14ac:dyDescent="0.25">
      <c r="A529" s="112" t="s">
        <v>29</v>
      </c>
      <c r="B529" s="29">
        <v>21.480005999999999</v>
      </c>
      <c r="C529" s="32">
        <v>1.165</v>
      </c>
      <c r="D529" s="32">
        <f t="shared" si="30"/>
        <v>22.645005999999999</v>
      </c>
      <c r="E529" s="1"/>
      <c r="F529" s="110"/>
      <c r="G529" s="110"/>
      <c r="H529" s="110"/>
    </row>
    <row r="530" spans="1:8" x14ac:dyDescent="0.25">
      <c r="A530" s="112" t="s">
        <v>30</v>
      </c>
      <c r="B530" s="29">
        <v>27.510936000000001</v>
      </c>
      <c r="C530" s="32">
        <v>0.59204999999999997</v>
      </c>
      <c r="D530" s="32">
        <f t="shared" si="30"/>
        <v>28.102986000000001</v>
      </c>
      <c r="E530" s="1"/>
      <c r="F530" s="110"/>
      <c r="G530" s="110"/>
      <c r="H530" s="110"/>
    </row>
    <row r="531" spans="1:8" x14ac:dyDescent="0.25">
      <c r="A531" s="112" t="s">
        <v>31</v>
      </c>
      <c r="B531" s="29">
        <v>39.208834000000003</v>
      </c>
      <c r="C531" s="32">
        <v>0.90874999999999995</v>
      </c>
      <c r="D531" s="32">
        <f t="shared" si="30"/>
        <v>40.117584000000001</v>
      </c>
      <c r="E531" s="1"/>
      <c r="F531" s="110"/>
      <c r="G531" s="110"/>
      <c r="H531" s="110"/>
    </row>
    <row r="532" spans="1:8" x14ac:dyDescent="0.25">
      <c r="A532" s="112"/>
      <c r="B532" s="29"/>
      <c r="C532" s="32"/>
      <c r="D532" s="32"/>
      <c r="E532" s="1"/>
      <c r="F532" s="110"/>
      <c r="G532" s="110"/>
      <c r="H532" s="110"/>
    </row>
    <row r="533" spans="1:8" x14ac:dyDescent="0.25">
      <c r="A533" s="112">
        <v>2024</v>
      </c>
      <c r="B533" s="29"/>
      <c r="C533" s="32"/>
      <c r="D533" s="32"/>
      <c r="E533" s="1"/>
      <c r="F533" s="110"/>
      <c r="G533" s="110"/>
      <c r="H533" s="110"/>
    </row>
    <row r="534" spans="1:8" x14ac:dyDescent="0.25">
      <c r="A534" s="112" t="s">
        <v>20</v>
      </c>
      <c r="B534" s="29">
        <v>27.971553</v>
      </c>
      <c r="C534" s="32">
        <v>0.66120000000000001</v>
      </c>
      <c r="D534" s="32">
        <f t="shared" ref="D534:D535" si="31">SUM(B534:C534)</f>
        <v>28.632753000000001</v>
      </c>
      <c r="E534" s="1"/>
      <c r="F534" s="110"/>
      <c r="G534" s="110"/>
      <c r="H534" s="110"/>
    </row>
    <row r="535" spans="1:8" x14ac:dyDescent="0.25">
      <c r="A535" s="112" t="s">
        <v>21</v>
      </c>
      <c r="B535" s="29">
        <f>+'[1]FEVRIER 2024'!$B$20/1000</f>
        <v>20.417658000000003</v>
      </c>
      <c r="C535" s="32">
        <f>+'[1]FEVRIER 2024'!$C$20/1000</f>
        <v>0.52739999999999998</v>
      </c>
      <c r="D535" s="32">
        <f t="shared" si="31"/>
        <v>20.945058000000003</v>
      </c>
      <c r="E535" s="1"/>
      <c r="F535" s="110"/>
      <c r="G535" s="110"/>
      <c r="H535" s="110"/>
    </row>
    <row r="536" spans="1:8" x14ac:dyDescent="0.25">
      <c r="B536" s="40"/>
      <c r="C536" s="40"/>
      <c r="D536" s="40"/>
      <c r="E536" s="1"/>
      <c r="F536" s="110"/>
      <c r="G536" s="110"/>
      <c r="H536" s="110"/>
    </row>
    <row r="537" spans="1:8" x14ac:dyDescent="0.25">
      <c r="A537" s="16"/>
      <c r="B537" s="34"/>
      <c r="C537" s="34"/>
      <c r="D537" s="35"/>
    </row>
    <row r="538" spans="1:8" x14ac:dyDescent="0.25">
      <c r="A538" s="47" t="s">
        <v>49</v>
      </c>
      <c r="B538" s="36"/>
      <c r="C538" s="36"/>
      <c r="D538" s="37"/>
    </row>
    <row r="539" spans="1:8" x14ac:dyDescent="0.25">
      <c r="A539" s="13"/>
      <c r="B539" s="14"/>
      <c r="C539" s="14"/>
      <c r="D539" s="15"/>
    </row>
    <row r="540" spans="1:8" x14ac:dyDescent="0.25">
      <c r="A540" s="38"/>
      <c r="B540" s="39"/>
      <c r="C540" s="39"/>
      <c r="D540" s="39"/>
    </row>
  </sheetData>
  <mergeCells count="2">
    <mergeCell ref="A3:D3"/>
    <mergeCell ref="A4:D4"/>
  </mergeCells>
  <pageMargins left="1.4960629921259843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V,1,English</vt:lpstr>
      <vt:lpstr>'V,1,English'!Zone_d_impression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NDAYIRUKIYE Darcy</cp:lastModifiedBy>
  <cp:lastPrinted>2019-06-10T05:44:04Z</cp:lastPrinted>
  <dcterms:created xsi:type="dcterms:W3CDTF">2000-08-21T12:14:49Z</dcterms:created>
  <dcterms:modified xsi:type="dcterms:W3CDTF">2024-04-11T05:51:37Z</dcterms:modified>
</cp:coreProperties>
</file>