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rs 2022\Base de données\Mars 2022 version française\"/>
    </mc:Choice>
  </mc:AlternateContent>
  <bookViews>
    <workbookView xWindow="0" yWindow="0" windowWidth="11220" windowHeight="9270" tabRatio="596" activeTab="2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33" i="5" l="1"/>
  <c r="D33" i="5"/>
  <c r="E33" i="5"/>
  <c r="F33" i="5"/>
  <c r="G33" i="5"/>
  <c r="H33" i="5"/>
  <c r="I33" i="5"/>
  <c r="J33" i="5"/>
  <c r="K33" i="5"/>
  <c r="M33" i="5"/>
  <c r="B33" i="5"/>
  <c r="M92" i="4"/>
  <c r="M93" i="4"/>
  <c r="M94" i="4"/>
  <c r="M91" i="4"/>
  <c r="M260" i="3"/>
  <c r="M261" i="3"/>
  <c r="M262" i="3"/>
  <c r="M263" i="3"/>
  <c r="M264" i="3"/>
  <c r="M265" i="3"/>
  <c r="M266" i="3"/>
  <c r="M267" i="3"/>
  <c r="M268" i="3"/>
  <c r="M269" i="3"/>
  <c r="M270" i="3"/>
  <c r="M259" i="3"/>
  <c r="M247" i="3" l="1"/>
  <c r="M248" i="3" l="1"/>
  <c r="M249" i="3"/>
  <c r="M250" i="3"/>
  <c r="M251" i="3"/>
  <c r="M252" i="3"/>
  <c r="M253" i="3"/>
  <c r="M254" i="3"/>
  <c r="M255" i="3"/>
  <c r="M256" i="3"/>
  <c r="M257" i="3"/>
  <c r="M258" i="3"/>
  <c r="D90" i="4" l="1"/>
  <c r="C32" i="5"/>
  <c r="D32" i="5"/>
  <c r="E32" i="5"/>
  <c r="F32" i="5"/>
  <c r="G32" i="5"/>
  <c r="H32" i="5"/>
  <c r="I32" i="5"/>
  <c r="J32" i="5"/>
  <c r="K32" i="5"/>
  <c r="B32" i="5"/>
  <c r="C90" i="4"/>
  <c r="E90" i="4"/>
  <c r="F90" i="4"/>
  <c r="G90" i="4"/>
  <c r="H90" i="4"/>
  <c r="I90" i="4"/>
  <c r="J90" i="4"/>
  <c r="K90" i="4"/>
  <c r="M90" i="4"/>
  <c r="B90" i="4"/>
  <c r="B85" i="4" l="1"/>
  <c r="C85" i="4"/>
  <c r="D85" i="4"/>
  <c r="E85" i="4"/>
  <c r="F85" i="4"/>
  <c r="G85" i="4"/>
  <c r="H85" i="4"/>
  <c r="I85" i="4"/>
  <c r="J85" i="4"/>
  <c r="K85" i="4"/>
  <c r="M85" i="4"/>
  <c r="M232" i="3"/>
  <c r="M233" i="3"/>
  <c r="M230" i="3"/>
  <c r="B7" i="4"/>
  <c r="C7" i="4"/>
  <c r="D7" i="4"/>
  <c r="B8" i="4"/>
  <c r="C8" i="4"/>
  <c r="D8" i="4"/>
  <c r="B9" i="4"/>
  <c r="C9" i="4"/>
  <c r="D9" i="4"/>
  <c r="B10" i="4"/>
  <c r="C10" i="4"/>
  <c r="D10" i="4"/>
  <c r="M229" i="3"/>
  <c r="M228" i="3"/>
  <c r="M227" i="3"/>
  <c r="M226" i="3"/>
  <c r="M225" i="3"/>
  <c r="M224" i="3"/>
  <c r="M223" i="3"/>
  <c r="M222" i="3"/>
  <c r="K221" i="3"/>
  <c r="M221" i="3"/>
  <c r="K220" i="3"/>
  <c r="M220" i="3" s="1"/>
  <c r="K219" i="3"/>
  <c r="M219" i="3" s="1"/>
  <c r="K218" i="3"/>
  <c r="M218" i="3" s="1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M11" i="5"/>
  <c r="M10" i="5"/>
  <c r="M9" i="5"/>
  <c r="M8" i="5"/>
  <c r="M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N72" i="4"/>
  <c r="K217" i="3"/>
  <c r="M217" i="3"/>
  <c r="K216" i="3"/>
  <c r="M216" i="3" s="1"/>
  <c r="K215" i="3"/>
  <c r="M215" i="3" s="1"/>
  <c r="K214" i="3"/>
  <c r="M214" i="3" s="1"/>
  <c r="K213" i="3"/>
  <c r="M213" i="3"/>
  <c r="K212" i="3"/>
  <c r="M212" i="3" s="1"/>
  <c r="K211" i="3"/>
  <c r="K210" i="3"/>
  <c r="M210" i="3" s="1"/>
  <c r="K209" i="3"/>
  <c r="M209" i="3" s="1"/>
  <c r="K208" i="3"/>
  <c r="M208" i="3" s="1"/>
  <c r="K207" i="3"/>
  <c r="M207" i="3" s="1"/>
  <c r="K206" i="3"/>
  <c r="M206" i="3" s="1"/>
  <c r="K205" i="3"/>
  <c r="M205" i="3"/>
  <c r="K204" i="3"/>
  <c r="M204" i="3" s="1"/>
  <c r="K203" i="3"/>
  <c r="M203" i="3" s="1"/>
  <c r="K202" i="3"/>
  <c r="M202" i="3" s="1"/>
  <c r="K201" i="3"/>
  <c r="K200" i="3"/>
  <c r="M200" i="3" s="1"/>
  <c r="K199" i="3"/>
  <c r="K198" i="3"/>
  <c r="M198" i="3" s="1"/>
  <c r="K197" i="3"/>
  <c r="M197" i="3" s="1"/>
  <c r="K196" i="3"/>
  <c r="M196" i="3" s="1"/>
  <c r="M70" i="4" s="1"/>
  <c r="K195" i="3"/>
  <c r="M195" i="3" s="1"/>
  <c r="K194" i="3"/>
  <c r="M194" i="3" s="1"/>
  <c r="K193" i="3"/>
  <c r="M192" i="3"/>
  <c r="M191" i="3"/>
  <c r="M190" i="3"/>
  <c r="K189" i="3"/>
  <c r="M189" i="3"/>
  <c r="K188" i="3"/>
  <c r="M188" i="3" s="1"/>
  <c r="K187" i="3"/>
  <c r="K186" i="3"/>
  <c r="M186" i="3" s="1"/>
  <c r="K185" i="3"/>
  <c r="M185" i="3" s="1"/>
  <c r="K184" i="3"/>
  <c r="M184" i="3" s="1"/>
  <c r="K183" i="3"/>
  <c r="M183" i="3" s="1"/>
  <c r="K182" i="3"/>
  <c r="K181" i="3"/>
  <c r="M181" i="3" s="1"/>
  <c r="K180" i="3"/>
  <c r="M180" i="3" s="1"/>
  <c r="K179" i="3"/>
  <c r="M179" i="3" s="1"/>
  <c r="K178" i="3"/>
  <c r="M178" i="3" s="1"/>
  <c r="K177" i="3"/>
  <c r="M177" i="3" s="1"/>
  <c r="K176" i="3"/>
  <c r="M176" i="3" s="1"/>
  <c r="K175" i="3"/>
  <c r="K174" i="3"/>
  <c r="M174" i="3" s="1"/>
  <c r="K173" i="3"/>
  <c r="M173" i="3" s="1"/>
  <c r="K172" i="3"/>
  <c r="K171" i="3"/>
  <c r="M171" i="3" s="1"/>
  <c r="K170" i="3"/>
  <c r="M170" i="3" s="1"/>
  <c r="K169" i="3"/>
  <c r="K168" i="3"/>
  <c r="M168" i="3" s="1"/>
  <c r="K167" i="3"/>
  <c r="M167" i="3" s="1"/>
  <c r="K166" i="3"/>
  <c r="M166" i="3" s="1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55" i="4" s="1"/>
  <c r="M150" i="3"/>
  <c r="M149" i="3"/>
  <c r="M148" i="3"/>
  <c r="M147" i="3"/>
  <c r="M146" i="3"/>
  <c r="M145" i="3"/>
  <c r="M144" i="3"/>
  <c r="M143" i="3"/>
  <c r="K142" i="3"/>
  <c r="K52" i="4" s="1"/>
  <c r="K141" i="3"/>
  <c r="M141" i="3" s="1"/>
  <c r="K140" i="3"/>
  <c r="M140" i="3"/>
  <c r="K139" i="3"/>
  <c r="M139" i="3" s="1"/>
  <c r="K138" i="3"/>
  <c r="M138" i="3" s="1"/>
  <c r="K137" i="3"/>
  <c r="M137" i="3" s="1"/>
  <c r="K136" i="3"/>
  <c r="K135" i="3"/>
  <c r="M135" i="3" s="1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44" i="4" s="1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39" i="4" s="1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F89" i="3"/>
  <c r="F34" i="4"/>
  <c r="M89" i="3"/>
  <c r="M88" i="3"/>
  <c r="M87" i="3"/>
  <c r="M86" i="3"/>
  <c r="M85" i="3"/>
  <c r="M84" i="3"/>
  <c r="M83" i="3"/>
  <c r="F82" i="3"/>
  <c r="F32" i="4" s="1"/>
  <c r="F81" i="3"/>
  <c r="M81" i="3" s="1"/>
  <c r="F80" i="3"/>
  <c r="M80" i="3"/>
  <c r="F79" i="3"/>
  <c r="F78" i="3"/>
  <c r="M78" i="3" s="1"/>
  <c r="F77" i="3"/>
  <c r="M77" i="3" s="1"/>
  <c r="F76" i="3"/>
  <c r="F75" i="3"/>
  <c r="M75" i="3" s="1"/>
  <c r="F74" i="3"/>
  <c r="M74" i="3" s="1"/>
  <c r="F73" i="3"/>
  <c r="M73" i="3" s="1"/>
  <c r="AM72" i="3"/>
  <c r="F72" i="3"/>
  <c r="M72" i="3" s="1"/>
  <c r="F71" i="3"/>
  <c r="M71" i="3" s="1"/>
  <c r="F70" i="3"/>
  <c r="M70" i="3" s="1"/>
  <c r="F69" i="3"/>
  <c r="M69" i="3" s="1"/>
  <c r="F68" i="3"/>
  <c r="M68" i="3" s="1"/>
  <c r="F67" i="3"/>
  <c r="M67" i="3" s="1"/>
  <c r="F66" i="3"/>
  <c r="M66" i="3" s="1"/>
  <c r="F65" i="3"/>
  <c r="M65" i="3"/>
  <c r="F64" i="3"/>
  <c r="M64" i="3" s="1"/>
  <c r="M63" i="3"/>
  <c r="F62" i="3"/>
  <c r="M62" i="3" s="1"/>
  <c r="F61" i="3"/>
  <c r="F25" i="4" s="1"/>
  <c r="F60" i="3"/>
  <c r="M60" i="3" s="1"/>
  <c r="F59" i="3"/>
  <c r="M59" i="3" s="1"/>
  <c r="F58" i="3"/>
  <c r="M58" i="3" s="1"/>
  <c r="F57" i="3"/>
  <c r="M57" i="3" s="1"/>
  <c r="F56" i="3"/>
  <c r="M56" i="3" s="1"/>
  <c r="F55" i="3"/>
  <c r="M55" i="3" s="1"/>
  <c r="M42" i="3"/>
  <c r="M41" i="3"/>
  <c r="M40" i="3"/>
  <c r="M18" i="4" s="1"/>
  <c r="M39" i="3"/>
  <c r="M38" i="3"/>
  <c r="M37" i="3"/>
  <c r="M36" i="3"/>
  <c r="M35" i="3"/>
  <c r="M34" i="3"/>
  <c r="M33" i="3"/>
  <c r="M32" i="3"/>
  <c r="F31" i="3"/>
  <c r="F14" i="5" s="1"/>
  <c r="M31" i="3"/>
  <c r="F54" i="3"/>
  <c r="M54" i="3" s="1"/>
  <c r="F53" i="3"/>
  <c r="M53" i="3" s="1"/>
  <c r="F52" i="3"/>
  <c r="M52" i="3" s="1"/>
  <c r="F51" i="3"/>
  <c r="M51" i="3" s="1"/>
  <c r="F50" i="3"/>
  <c r="M50" i="3" s="1"/>
  <c r="F49" i="3"/>
  <c r="M49" i="3" s="1"/>
  <c r="F48" i="3"/>
  <c r="M48" i="3" s="1"/>
  <c r="F47" i="3"/>
  <c r="M47" i="3" s="1"/>
  <c r="F46" i="3"/>
  <c r="M46" i="3" s="1"/>
  <c r="F45" i="3"/>
  <c r="M45" i="3"/>
  <c r="F44" i="3"/>
  <c r="M44" i="3" s="1"/>
  <c r="F43" i="3"/>
  <c r="M43" i="3" s="1"/>
  <c r="F30" i="3"/>
  <c r="M30" i="3" s="1"/>
  <c r="F29" i="3"/>
  <c r="M29" i="3"/>
  <c r="M28" i="3"/>
  <c r="F27" i="3"/>
  <c r="M27" i="3" s="1"/>
  <c r="F26" i="3"/>
  <c r="M25" i="3"/>
  <c r="M24" i="3"/>
  <c r="M23" i="3"/>
  <c r="M22" i="3"/>
  <c r="F21" i="3"/>
  <c r="F13" i="5" s="1"/>
  <c r="M20" i="3"/>
  <c r="F19" i="3"/>
  <c r="M19" i="3" s="1"/>
  <c r="F18" i="3"/>
  <c r="M18" i="3" s="1"/>
  <c r="F17" i="3"/>
  <c r="M17" i="3"/>
  <c r="F16" i="3"/>
  <c r="F15" i="3"/>
  <c r="M15" i="3"/>
  <c r="F14" i="3"/>
  <c r="M14" i="3" s="1"/>
  <c r="M13" i="3"/>
  <c r="M12" i="3"/>
  <c r="M11" i="3"/>
  <c r="F10" i="3"/>
  <c r="M10" i="3" s="1"/>
  <c r="M9" i="3"/>
  <c r="M8" i="3"/>
  <c r="M7" i="3"/>
  <c r="M26" i="3"/>
  <c r="K66" i="4"/>
  <c r="K73" i="4"/>
  <c r="K49" i="4"/>
  <c r="M193" i="3"/>
  <c r="M175" i="3"/>
  <c r="M187" i="3"/>
  <c r="F10" i="4" l="1"/>
  <c r="M38" i="4"/>
  <c r="M48" i="4"/>
  <c r="M53" i="4"/>
  <c r="F14" i="4"/>
  <c r="K61" i="4"/>
  <c r="M46" i="4"/>
  <c r="K65" i="4"/>
  <c r="K69" i="4"/>
  <c r="M26" i="4"/>
  <c r="F30" i="4"/>
  <c r="M21" i="5"/>
  <c r="M67" i="4"/>
  <c r="F15" i="4"/>
  <c r="M21" i="3"/>
  <c r="M13" i="5" s="1"/>
  <c r="M58" i="4"/>
  <c r="K72" i="4"/>
  <c r="M12" i="4"/>
  <c r="M61" i="3"/>
  <c r="K22" i="5"/>
  <c r="M54" i="4"/>
  <c r="K71" i="4"/>
  <c r="K75" i="4"/>
  <c r="F23" i="4"/>
  <c r="M76" i="3"/>
  <c r="M30" i="4" s="1"/>
  <c r="M17" i="4"/>
  <c r="M33" i="4"/>
  <c r="M35" i="4"/>
  <c r="M45" i="4"/>
  <c r="M142" i="3"/>
  <c r="M52" i="4" s="1"/>
  <c r="F18" i="5"/>
  <c r="M60" i="4"/>
  <c r="K28" i="5"/>
  <c r="M7" i="4"/>
  <c r="M13" i="4"/>
  <c r="F29" i="4"/>
  <c r="M19" i="5"/>
  <c r="M43" i="4"/>
  <c r="F21" i="4"/>
  <c r="M9" i="4"/>
  <c r="M29" i="4"/>
  <c r="M136" i="3"/>
  <c r="M50" i="4" s="1"/>
  <c r="M59" i="4"/>
  <c r="M169" i="3"/>
  <c r="M182" i="3"/>
  <c r="M65" i="4" s="1"/>
  <c r="M201" i="3"/>
  <c r="M211" i="3"/>
  <c r="M75" i="4" s="1"/>
  <c r="M40" i="4"/>
  <c r="F31" i="4"/>
  <c r="M8" i="4"/>
  <c r="M20" i="4"/>
  <c r="M28" i="4"/>
  <c r="M34" i="4"/>
  <c r="M36" i="4"/>
  <c r="M41" i="4"/>
  <c r="K62" i="4"/>
  <c r="M199" i="3"/>
  <c r="M72" i="4"/>
  <c r="F13" i="4"/>
  <c r="M82" i="3"/>
  <c r="M32" i="4" s="1"/>
  <c r="M24" i="5"/>
  <c r="M68" i="4"/>
  <c r="M74" i="4"/>
  <c r="M64" i="4"/>
  <c r="M57" i="4"/>
  <c r="K64" i="4"/>
  <c r="M14" i="5"/>
  <c r="M20" i="5"/>
  <c r="K51" i="4"/>
  <c r="M25" i="4"/>
  <c r="M73" i="4"/>
  <c r="M14" i="4"/>
  <c r="M21" i="4"/>
  <c r="F24" i="4"/>
  <c r="M37" i="4"/>
  <c r="M42" i="4"/>
  <c r="M56" i="4"/>
  <c r="K26" i="5"/>
  <c r="K67" i="4"/>
  <c r="M76" i="4"/>
  <c r="M49" i="4"/>
  <c r="M51" i="4"/>
  <c r="M23" i="5"/>
  <c r="M63" i="4"/>
  <c r="M66" i="4"/>
  <c r="M27" i="5"/>
  <c r="M27" i="4"/>
  <c r="M15" i="5"/>
  <c r="M19" i="4"/>
  <c r="M22" i="4"/>
  <c r="M23" i="4"/>
  <c r="M16" i="5"/>
  <c r="M11" i="4"/>
  <c r="M24" i="4"/>
  <c r="M61" i="4"/>
  <c r="M69" i="4"/>
  <c r="F27" i="4"/>
  <c r="F12" i="5"/>
  <c r="K70" i="4"/>
  <c r="F17" i="5"/>
  <c r="K27" i="5"/>
  <c r="F9" i="4"/>
  <c r="M47" i="4"/>
  <c r="F22" i="4"/>
  <c r="K50" i="4"/>
  <c r="M15" i="4"/>
  <c r="F8" i="4"/>
  <c r="M16" i="3"/>
  <c r="M10" i="4" s="1"/>
  <c r="M79" i="3"/>
  <c r="K76" i="4"/>
  <c r="K63" i="4"/>
  <c r="F19" i="4"/>
  <c r="F20" i="4"/>
  <c r="F26" i="4"/>
  <c r="K25" i="5"/>
  <c r="F28" i="4"/>
  <c r="K74" i="4"/>
  <c r="F16" i="5"/>
  <c r="M172" i="3"/>
  <c r="M62" i="4" s="1"/>
  <c r="K60" i="4"/>
  <c r="F11" i="4"/>
  <c r="M16" i="4"/>
  <c r="K23" i="5"/>
  <c r="F15" i="5"/>
  <c r="M28" i="5" l="1"/>
  <c r="M17" i="5"/>
  <c r="M26" i="5"/>
  <c r="M71" i="4"/>
  <c r="M12" i="5"/>
  <c r="M22" i="5"/>
  <c r="M31" i="4"/>
  <c r="M18" i="5"/>
  <c r="M25" i="5"/>
</calcChain>
</file>

<file path=xl/sharedStrings.xml><?xml version="1.0" encoding="utf-8"?>
<sst xmlns="http://schemas.openxmlformats.org/spreadsheetml/2006/main" count="188" uniqueCount="70">
  <si>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</si>
  <si>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</si>
  <si>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</si>
  <si>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</si>
  <si>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</si>
  <si>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</si>
  <si>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</si>
  <si>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</si>
  <si>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</si>
  <si>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</si>
  <si>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</si>
  <si>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</si>
  <si>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</si>
  <si>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</si>
  <si>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</si>
  <si>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</si>
  <si>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</si>
  <si>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</si>
  <si>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</si>
  <si>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</si>
  <si>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</si>
  <si>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</si>
  <si>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</si>
  <si>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</si>
  <si>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</si>
  <si>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</si>
  <si>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</si>
  <si>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</si>
  <si>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</si>
  <si>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</si>
  <si>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</si>
  <si>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</si>
  <si>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</si>
  <si>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</si>
  <si>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</si>
  <si>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</si>
  <si>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</si>
  <si>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</si>
  <si>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</si>
  <si>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</si>
  <si>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</si>
  <si>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</si>
  <si>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</si>
  <si>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</si>
  <si>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</si>
  <si>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</si>
  <si>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</si>
  <si>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</si>
  <si>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</si>
  <si>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</si>
  <si>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</si>
  <si>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</si>
  <si>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</si>
  <si>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</si>
  <si>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</si>
  <si>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</si>
  <si>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</si>
  <si>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</si>
  <si>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</si>
  <si>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</si>
  <si>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</si>
  <si>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</si>
  <si>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</si>
  <si>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</si>
  <si>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</si>
  <si>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</si>
  <si>
    <t>2020</t>
  </si>
  <si>
    <t>2021</t>
  </si>
  <si>
    <t>Solaire Mubuga*</t>
  </si>
  <si>
    <t>*Opérationnel depuis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</si>
</sst>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34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175" fontId="4" fillId="0" borderId="7" xfId="0" applyNumberFormat="1" applyFont="1" applyBorder="1" applyAlignment="1">
      <alignment horizontal="left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0" fontId="3" fillId="3" borderId="0" xfId="1" applyFill="1" applyAlignment="1" applyProtection="1"/>
    <xf numFmtId="175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7" fontId="4" fillId="7" borderId="7" xfId="0" applyFont="1" applyFill="1" applyBorder="1"/>
    <xf numFmtId="175" fontId="4" fillId="7" borderId="7" xfId="0" applyNumberFormat="1" applyFont="1" applyFill="1" applyBorder="1" applyAlignment="1">
      <alignment horizontal="left"/>
    </xf>
    <xf numFmtId="37" fontId="4" fillId="7" borderId="0" xfId="0" applyFont="1" applyFill="1" applyBorder="1"/>
    <xf numFmtId="164" fontId="0" fillId="7" borderId="0" xfId="2" applyFont="1" applyFill="1"/>
    <xf numFmtId="37" fontId="0" fillId="7" borderId="0" xfId="0" applyFill="1"/>
    <xf numFmtId="3" fontId="4" fillId="0" borderId="4" xfId="0" applyNumberFormat="1" applyFont="1" applyFill="1" applyBorder="1" applyAlignment="1">
      <alignment horizontal="right"/>
    </xf>
    <xf numFmtId="37" fontId="4" fillId="0" borderId="11" xfId="0" quotePrefix="1" applyFont="1" applyBorder="1" applyAlignment="1">
      <alignment horizontal="left"/>
    </xf>
    <xf numFmtId="175" fontId="4" fillId="0" borderId="7" xfId="0" applyNumberFormat="1" applyFont="1" applyFill="1" applyBorder="1" applyAlignment="1">
      <alignment horizontal="left"/>
    </xf>
    <xf numFmtId="37" fontId="0" fillId="0" borderId="0" xfId="0" applyFont="1" applyFill="1"/>
    <xf numFmtId="165" fontId="0" fillId="0" borderId="0" xfId="0" applyNumberFormat="1" applyFont="1" applyFill="1"/>
    <xf numFmtId="164" fontId="0" fillId="0" borderId="0" xfId="2" applyFont="1" applyFill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righ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opLeftCell="A16" workbookViewId="0">
      <selection activeCell="H13" sqref="H13"/>
    </sheetView>
  </sheetViews>
  <sheetFormatPr baseColWidth="10" defaultColWidth="8.88671875" defaultRowHeight="15.75" x14ac:dyDescent="0.25"/>
  <cols>
    <col min="1" max="1" width="4.21875" style="89" customWidth="1"/>
    <col min="2" max="2" width="81.109375" style="89" bestFit="1" customWidth="1"/>
    <col min="3" max="3" width="38.77734375" style="89" bestFit="1" customWidth="1"/>
    <col min="4" max="4" width="9.6640625" style="89" bestFit="1" customWidth="1"/>
    <col min="5" max="5" width="23" style="89" bestFit="1" customWidth="1"/>
    <col min="6" max="16384" width="8.88671875" style="89"/>
  </cols>
  <sheetData>
    <row r="2" spans="2:5" ht="18.75" x14ac:dyDescent="0.3">
      <c r="B2" s="88" t="s">
        <v>44</v>
      </c>
    </row>
    <row r="3" spans="2:5" ht="18.75" x14ac:dyDescent="0.3">
      <c r="B3" s="90" t="s">
        <v>19</v>
      </c>
    </row>
    <row r="5" spans="2:5" x14ac:dyDescent="0.25">
      <c r="B5" s="89" t="s">
        <v>45</v>
      </c>
    </row>
    <row r="6" spans="2:5" ht="16.5" thickBot="1" x14ac:dyDescent="0.3">
      <c r="B6" s="91" t="s">
        <v>46</v>
      </c>
      <c r="C6" s="91" t="s">
        <v>47</v>
      </c>
      <c r="D6" s="91" t="s">
        <v>48</v>
      </c>
      <c r="E6" s="91" t="s">
        <v>49</v>
      </c>
    </row>
    <row r="7" spans="2:5" x14ac:dyDescent="0.25">
      <c r="B7" s="113" t="s">
        <v>50</v>
      </c>
      <c r="C7" s="92" t="s">
        <v>58</v>
      </c>
      <c r="D7" s="92" t="s">
        <v>50</v>
      </c>
      <c r="E7" s="112"/>
    </row>
    <row r="8" spans="2:5" x14ac:dyDescent="0.25">
      <c r="B8" s="113" t="s">
        <v>51</v>
      </c>
      <c r="C8" s="92" t="s">
        <v>59</v>
      </c>
      <c r="D8" s="92" t="s">
        <v>51</v>
      </c>
      <c r="E8" s="93"/>
    </row>
    <row r="9" spans="2:5" x14ac:dyDescent="0.25">
      <c r="B9" s="113" t="s">
        <v>52</v>
      </c>
      <c r="C9" s="92" t="s">
        <v>60</v>
      </c>
      <c r="D9" s="92" t="s">
        <v>52</v>
      </c>
      <c r="E9" s="94"/>
    </row>
    <row r="10" spans="2:5" ht="16.5" thickBot="1" x14ac:dyDescent="0.3">
      <c r="B10" s="95"/>
      <c r="C10" s="96"/>
      <c r="D10" s="96"/>
      <c r="E10" s="96"/>
    </row>
    <row r="12" spans="2:5" x14ac:dyDescent="0.25">
      <c r="B12" s="89" t="s">
        <v>53</v>
      </c>
      <c r="C12" s="97"/>
    </row>
    <row r="13" spans="2:5" x14ac:dyDescent="0.25">
      <c r="B13" s="89" t="s">
        <v>54</v>
      </c>
      <c r="C13" s="97"/>
    </row>
    <row r="15" spans="2:5" x14ac:dyDescent="0.25">
      <c r="B15" s="89" t="s">
        <v>55</v>
      </c>
      <c r="C15" s="89" t="s">
        <v>63</v>
      </c>
    </row>
    <row r="16" spans="2:5" x14ac:dyDescent="0.25">
      <c r="B16" s="89" t="s">
        <v>56</v>
      </c>
      <c r="C16" s="98" t="s">
        <v>57</v>
      </c>
    </row>
    <row r="19" spans="2:3" ht="18.75" x14ac:dyDescent="0.3">
      <c r="B19" s="90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99" t="s">
        <v>0</v>
      </c>
      <c r="C22"/>
    </row>
    <row r="23" spans="2:3" x14ac:dyDescent="0.25">
      <c r="B23" s="99" t="s">
        <v>1</v>
      </c>
      <c r="C23"/>
    </row>
    <row r="24" spans="2:3" x14ac:dyDescent="0.25">
      <c r="B24" s="99" t="s">
        <v>2</v>
      </c>
      <c r="C24"/>
    </row>
    <row r="25" spans="2:3" x14ac:dyDescent="0.25">
      <c r="B25" s="99" t="s">
        <v>3</v>
      </c>
      <c r="C25"/>
    </row>
    <row r="26" spans="2:3" x14ac:dyDescent="0.25">
      <c r="B26" s="99" t="s">
        <v>35</v>
      </c>
      <c r="C26"/>
    </row>
    <row r="27" spans="2:3" x14ac:dyDescent="0.25">
      <c r="B27" s="99" t="s">
        <v>4</v>
      </c>
      <c r="C27"/>
    </row>
    <row r="28" spans="2:3" x14ac:dyDescent="0.25">
      <c r="B28" s="99" t="s">
        <v>5</v>
      </c>
      <c r="C28"/>
    </row>
    <row r="29" spans="2:3" x14ac:dyDescent="0.25">
      <c r="B29" s="99" t="s">
        <v>39</v>
      </c>
      <c r="C29"/>
    </row>
    <row r="30" spans="2:3" x14ac:dyDescent="0.25">
      <c r="B30" s="99" t="s">
        <v>36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291"/>
  <sheetViews>
    <sheetView workbookViewId="0">
      <pane xSplit="1" ySplit="6" topLeftCell="D264" activePane="bottomRight" state="frozen"/>
      <selection pane="topRight" activeCell="B1" sqref="B1"/>
      <selection pane="bottomLeft" activeCell="A7" sqref="A7"/>
      <selection pane="bottomRight" activeCell="L6" sqref="L6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2" width="14.33203125" customWidth="1"/>
    <col min="13" max="13" width="12.6640625" customWidth="1"/>
    <col min="14" max="14" width="14.21875" customWidth="1"/>
  </cols>
  <sheetData>
    <row r="1" spans="1:14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8"/>
    </row>
    <row r="3" spans="1:14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10" t="s">
        <v>38</v>
      </c>
    </row>
    <row r="4" spans="1:14" x14ac:dyDescent="0.25">
      <c r="A4" s="127" t="s">
        <v>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4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4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68</v>
      </c>
      <c r="M6" s="102" t="s">
        <v>6</v>
      </c>
    </row>
    <row r="7" spans="1:14" x14ac:dyDescent="0.25">
      <c r="A7" s="103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30">
        <f t="shared" ref="M7:M38" si="0">B7+C7+D7+E7+F7+G7+H7</f>
        <v>8693</v>
      </c>
    </row>
    <row r="8" spans="1:14" x14ac:dyDescent="0.25">
      <c r="A8" s="103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30">
        <f t="shared" si="0"/>
        <v>8245</v>
      </c>
    </row>
    <row r="9" spans="1:14" x14ac:dyDescent="0.25">
      <c r="A9" s="103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30">
        <f t="shared" si="0"/>
        <v>11061</v>
      </c>
    </row>
    <row r="10" spans="1:14" x14ac:dyDescent="0.25">
      <c r="A10" s="103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30">
        <f t="shared" si="0"/>
        <v>11399</v>
      </c>
    </row>
    <row r="11" spans="1:14" x14ac:dyDescent="0.25">
      <c r="A11" s="103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30">
        <f t="shared" si="0"/>
        <v>12086</v>
      </c>
    </row>
    <row r="12" spans="1:14" x14ac:dyDescent="0.25">
      <c r="A12" s="103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30">
        <f t="shared" si="0"/>
        <v>9909</v>
      </c>
    </row>
    <row r="13" spans="1:14" x14ac:dyDescent="0.25">
      <c r="A13" s="103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30">
        <f t="shared" si="0"/>
        <v>10024</v>
      </c>
    </row>
    <row r="14" spans="1:14" x14ac:dyDescent="0.25">
      <c r="A14" s="103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30">
        <f t="shared" si="0"/>
        <v>9779.7475000000013</v>
      </c>
    </row>
    <row r="15" spans="1:14" x14ac:dyDescent="0.25">
      <c r="A15" s="103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30">
        <f t="shared" si="0"/>
        <v>8880.5540000000001</v>
      </c>
    </row>
    <row r="16" spans="1:14" x14ac:dyDescent="0.25">
      <c r="A16" s="103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0">
        <f t="shared" si="0"/>
        <v>7940.848</v>
      </c>
    </row>
    <row r="17" spans="1:13" x14ac:dyDescent="0.25">
      <c r="A17" s="103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0">
        <f t="shared" si="0"/>
        <v>8105.3280000000004</v>
      </c>
    </row>
    <row r="18" spans="1:13" x14ac:dyDescent="0.25">
      <c r="A18" s="103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0">
        <f t="shared" si="0"/>
        <v>7213.6160000000009</v>
      </c>
    </row>
    <row r="19" spans="1:13" x14ac:dyDescent="0.25">
      <c r="A19" s="103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0">
        <f t="shared" si="0"/>
        <v>8100.599000000002</v>
      </c>
    </row>
    <row r="20" spans="1:13" x14ac:dyDescent="0.25">
      <c r="A20" s="103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0">
        <f t="shared" si="0"/>
        <v>6502</v>
      </c>
    </row>
    <row r="21" spans="1:13" x14ac:dyDescent="0.25">
      <c r="A21" s="103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0">
        <f t="shared" si="0"/>
        <v>7931.7349999999997</v>
      </c>
    </row>
    <row r="22" spans="1:13" x14ac:dyDescent="0.25">
      <c r="A22" s="103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0">
        <f t="shared" si="0"/>
        <v>9894</v>
      </c>
    </row>
    <row r="23" spans="1:13" x14ac:dyDescent="0.25">
      <c r="A23" s="103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0">
        <f t="shared" si="0"/>
        <v>11374</v>
      </c>
    </row>
    <row r="24" spans="1:13" x14ac:dyDescent="0.25">
      <c r="A24" s="103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0">
        <f t="shared" si="0"/>
        <v>9649</v>
      </c>
    </row>
    <row r="25" spans="1:13" x14ac:dyDescent="0.25">
      <c r="A25" s="103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0">
        <f t="shared" si="0"/>
        <v>9005</v>
      </c>
    </row>
    <row r="26" spans="1:13" x14ac:dyDescent="0.25">
      <c r="A26" s="103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0">
        <f t="shared" si="0"/>
        <v>8861.6029999999973</v>
      </c>
    </row>
    <row r="27" spans="1:13" x14ac:dyDescent="0.25">
      <c r="A27" s="103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0">
        <f t="shared" si="0"/>
        <v>9398.5500000000011</v>
      </c>
    </row>
    <row r="28" spans="1:13" x14ac:dyDescent="0.25">
      <c r="A28" s="103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0">
        <f t="shared" si="0"/>
        <v>10605.297</v>
      </c>
    </row>
    <row r="29" spans="1:13" x14ac:dyDescent="0.25">
      <c r="A29" s="103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0">
        <f t="shared" si="0"/>
        <v>11380.853999999999</v>
      </c>
    </row>
    <row r="30" spans="1:13" x14ac:dyDescent="0.25">
      <c r="A30" s="103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0">
        <f t="shared" si="0"/>
        <v>11846.071</v>
      </c>
    </row>
    <row r="31" spans="1:13" x14ac:dyDescent="0.25">
      <c r="A31" s="103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40</v>
      </c>
      <c r="L31" s="47"/>
      <c r="M31" s="30">
        <f t="shared" si="0"/>
        <v>15050.195</v>
      </c>
    </row>
    <row r="32" spans="1:13" x14ac:dyDescent="0.25">
      <c r="A32" s="103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40</v>
      </c>
      <c r="L32" s="47"/>
      <c r="M32" s="30">
        <f t="shared" si="0"/>
        <v>12043.099</v>
      </c>
    </row>
    <row r="33" spans="1:15" x14ac:dyDescent="0.25">
      <c r="A33" s="103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40</v>
      </c>
      <c r="L33" s="47"/>
      <c r="M33" s="30">
        <f t="shared" si="0"/>
        <v>10313.733</v>
      </c>
    </row>
    <row r="34" spans="1:15" x14ac:dyDescent="0.25">
      <c r="A34" s="103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40</v>
      </c>
      <c r="L34" s="47"/>
      <c r="M34" s="30">
        <f t="shared" si="0"/>
        <v>12332.571999999998</v>
      </c>
    </row>
    <row r="35" spans="1:15" x14ac:dyDescent="0.25">
      <c r="A35" s="103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40</v>
      </c>
      <c r="L35" s="47"/>
      <c r="M35" s="30">
        <f t="shared" si="0"/>
        <v>12864.439999999999</v>
      </c>
    </row>
    <row r="36" spans="1:15" x14ac:dyDescent="0.25">
      <c r="A36" s="103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40</v>
      </c>
      <c r="L36" s="47"/>
      <c r="M36" s="30">
        <f t="shared" si="0"/>
        <v>9967.3879999999972</v>
      </c>
    </row>
    <row r="37" spans="1:15" x14ac:dyDescent="0.25">
      <c r="A37" s="103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47"/>
      <c r="M37" s="30">
        <f t="shared" si="0"/>
        <v>10363.991999999998</v>
      </c>
    </row>
    <row r="38" spans="1:15" x14ac:dyDescent="0.25">
      <c r="A38" s="103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47"/>
      <c r="M38" s="30">
        <f t="shared" si="0"/>
        <v>9054</v>
      </c>
    </row>
    <row r="39" spans="1:15" x14ac:dyDescent="0.25">
      <c r="A39" s="103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40</v>
      </c>
      <c r="L39" s="47"/>
      <c r="M39" s="30">
        <f t="shared" ref="M39:M70" si="1">B39+C39+D39+E39+F39+G39+H39</f>
        <v>8650.8989999999994</v>
      </c>
    </row>
    <row r="40" spans="1:15" x14ac:dyDescent="0.25">
      <c r="A40" s="103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40</v>
      </c>
      <c r="L40" s="47"/>
      <c r="M40" s="30">
        <f t="shared" si="1"/>
        <v>8606.248999999998</v>
      </c>
    </row>
    <row r="41" spans="1:15" x14ac:dyDescent="0.25">
      <c r="A41" s="103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40</v>
      </c>
      <c r="L41" s="47"/>
      <c r="M41" s="30">
        <f t="shared" si="1"/>
        <v>8948.2740000000013</v>
      </c>
    </row>
    <row r="42" spans="1:15" x14ac:dyDescent="0.25">
      <c r="A42" s="103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40</v>
      </c>
      <c r="L42" s="47"/>
      <c r="M42" s="30">
        <f t="shared" si="1"/>
        <v>9105.259</v>
      </c>
    </row>
    <row r="43" spans="1:15" x14ac:dyDescent="0.25">
      <c r="A43" s="103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40</v>
      </c>
      <c r="L43" s="47"/>
      <c r="M43" s="30">
        <f t="shared" si="1"/>
        <v>9282.8420000000006</v>
      </c>
    </row>
    <row r="44" spans="1:15" x14ac:dyDescent="0.25">
      <c r="A44" s="103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40</v>
      </c>
      <c r="L44" s="47"/>
      <c r="M44" s="30">
        <f t="shared" si="1"/>
        <v>8704.5419999999976</v>
      </c>
    </row>
    <row r="45" spans="1:15" x14ac:dyDescent="0.25">
      <c r="A45" s="103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40</v>
      </c>
      <c r="L45" s="47"/>
      <c r="M45" s="30">
        <f t="shared" si="1"/>
        <v>10367.414500000001</v>
      </c>
    </row>
    <row r="46" spans="1:15" x14ac:dyDescent="0.25">
      <c r="A46" s="103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47"/>
      <c r="M46" s="30">
        <f t="shared" si="1"/>
        <v>9957</v>
      </c>
    </row>
    <row r="47" spans="1:15" x14ac:dyDescent="0.25">
      <c r="A47" s="103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47"/>
      <c r="M47" s="30">
        <f t="shared" si="1"/>
        <v>9665</v>
      </c>
      <c r="O47" s="11"/>
    </row>
    <row r="48" spans="1:15" x14ac:dyDescent="0.25">
      <c r="A48" s="103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47"/>
      <c r="M48" s="30">
        <f t="shared" si="1"/>
        <v>6279</v>
      </c>
      <c r="O48" s="11"/>
    </row>
    <row r="49" spans="1:15" x14ac:dyDescent="0.25">
      <c r="A49" s="103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47"/>
      <c r="M49" s="30">
        <f t="shared" si="1"/>
        <v>7282.0150000000003</v>
      </c>
      <c r="O49" s="11"/>
    </row>
    <row r="50" spans="1:15" x14ac:dyDescent="0.25">
      <c r="A50" s="103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40</v>
      </c>
      <c r="L50" s="47"/>
      <c r="M50" s="30">
        <f t="shared" si="1"/>
        <v>8023.6350000000002</v>
      </c>
      <c r="O50" s="11"/>
    </row>
    <row r="51" spans="1:15" x14ac:dyDescent="0.25">
      <c r="A51" s="103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47"/>
      <c r="M51" s="30">
        <f t="shared" si="1"/>
        <v>7939</v>
      </c>
      <c r="O51" s="11"/>
    </row>
    <row r="52" spans="1:15" x14ac:dyDescent="0.25">
      <c r="A52" s="103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47"/>
      <c r="M52" s="30">
        <f t="shared" si="1"/>
        <v>8608</v>
      </c>
      <c r="O52" s="11"/>
    </row>
    <row r="53" spans="1:15" x14ac:dyDescent="0.25">
      <c r="A53" s="103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47"/>
      <c r="M53" s="30">
        <f t="shared" si="1"/>
        <v>7646</v>
      </c>
      <c r="O53" s="11"/>
    </row>
    <row r="54" spans="1:15" x14ac:dyDescent="0.25">
      <c r="A54" s="103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47"/>
      <c r="M54" s="30">
        <f t="shared" si="1"/>
        <v>7717</v>
      </c>
      <c r="O54" s="11"/>
    </row>
    <row r="55" spans="1:15" x14ac:dyDescent="0.25">
      <c r="A55" s="103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47"/>
      <c r="M55" s="30">
        <f t="shared" si="1"/>
        <v>8172.664499999999</v>
      </c>
      <c r="O55" s="11"/>
    </row>
    <row r="56" spans="1:15" x14ac:dyDescent="0.25">
      <c r="A56" s="103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47"/>
      <c r="M56" s="30">
        <f t="shared" si="1"/>
        <v>7498.1809999999996</v>
      </c>
      <c r="O56" s="11"/>
    </row>
    <row r="57" spans="1:15" x14ac:dyDescent="0.25">
      <c r="A57" s="103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47"/>
      <c r="M57" s="30">
        <f t="shared" si="1"/>
        <v>7687</v>
      </c>
      <c r="O57" s="11"/>
    </row>
    <row r="58" spans="1:15" x14ac:dyDescent="0.25">
      <c r="A58" s="103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47"/>
      <c r="M58" s="30">
        <f t="shared" si="1"/>
        <v>9688.9500000000007</v>
      </c>
      <c r="O58" s="11"/>
    </row>
    <row r="59" spans="1:15" x14ac:dyDescent="0.25">
      <c r="A59" s="103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47"/>
      <c r="M59" s="30">
        <f t="shared" si="1"/>
        <v>8794</v>
      </c>
      <c r="O59" s="11"/>
    </row>
    <row r="60" spans="1:15" x14ac:dyDescent="0.25">
      <c r="A60" s="103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47"/>
      <c r="M60" s="30">
        <f t="shared" si="1"/>
        <v>6918.8439999999991</v>
      </c>
      <c r="O60" s="11"/>
    </row>
    <row r="61" spans="1:15" x14ac:dyDescent="0.25">
      <c r="A61" s="103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47"/>
      <c r="M61" s="30">
        <f t="shared" si="1"/>
        <v>7100.9890000000005</v>
      </c>
      <c r="O61" s="11"/>
    </row>
    <row r="62" spans="1:15" x14ac:dyDescent="0.25">
      <c r="A62" s="103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47"/>
      <c r="M62" s="30">
        <f t="shared" si="1"/>
        <v>7038.5020000000004</v>
      </c>
      <c r="O62" s="11"/>
    </row>
    <row r="63" spans="1:15" x14ac:dyDescent="0.25">
      <c r="A63" s="103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47"/>
      <c r="M63" s="30">
        <f t="shared" si="1"/>
        <v>7125.1125000000002</v>
      </c>
      <c r="O63" s="11"/>
    </row>
    <row r="64" spans="1:15" x14ac:dyDescent="0.25">
      <c r="A64" s="103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47"/>
      <c r="M64" s="30">
        <f t="shared" si="1"/>
        <v>6452.8904999999995</v>
      </c>
      <c r="O64" s="11"/>
    </row>
    <row r="65" spans="1:39" x14ac:dyDescent="0.25">
      <c r="A65" s="103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47"/>
      <c r="M65" s="30">
        <f t="shared" si="1"/>
        <v>6914.0839999999998</v>
      </c>
      <c r="O65" s="11"/>
    </row>
    <row r="66" spans="1:39" x14ac:dyDescent="0.25">
      <c r="A66" s="103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47"/>
      <c r="M66" s="30">
        <f t="shared" si="1"/>
        <v>8186.6630000000014</v>
      </c>
      <c r="O66" s="11"/>
    </row>
    <row r="67" spans="1:39" x14ac:dyDescent="0.25">
      <c r="A67" s="103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47"/>
      <c r="M67" s="30">
        <f t="shared" si="1"/>
        <v>8755</v>
      </c>
      <c r="O67" s="11"/>
    </row>
    <row r="68" spans="1:39" x14ac:dyDescent="0.25">
      <c r="A68" s="103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40</v>
      </c>
      <c r="L68" s="47"/>
      <c r="M68" s="30">
        <f t="shared" si="1"/>
        <v>8782.9454999999998</v>
      </c>
      <c r="O68" s="11"/>
    </row>
    <row r="69" spans="1:39" x14ac:dyDescent="0.25">
      <c r="A69" s="103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40</v>
      </c>
      <c r="L69" s="47"/>
      <c r="M69" s="30">
        <f t="shared" si="1"/>
        <v>9508.6614999999983</v>
      </c>
      <c r="O69" s="11"/>
    </row>
    <row r="70" spans="1:39" x14ac:dyDescent="0.25">
      <c r="A70" s="103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40</v>
      </c>
      <c r="L70" s="47"/>
      <c r="M70" s="30">
        <f t="shared" si="1"/>
        <v>9015.6715000000004</v>
      </c>
      <c r="O70" s="11"/>
    </row>
    <row r="71" spans="1:39" x14ac:dyDescent="0.25">
      <c r="A71" s="103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40</v>
      </c>
      <c r="L71" s="47"/>
      <c r="M71" s="30">
        <f t="shared" ref="M71:M102" si="2">B71+C71+D71+E71+F71+G71+H71</f>
        <v>9377.0819999999985</v>
      </c>
      <c r="O71" s="11"/>
    </row>
    <row r="72" spans="1:39" x14ac:dyDescent="0.25">
      <c r="A72" s="103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40</v>
      </c>
      <c r="L72" s="47"/>
      <c r="M72" s="30">
        <f t="shared" si="2"/>
        <v>9114.3429999999989</v>
      </c>
      <c r="O72" s="11"/>
      <c r="AM72" s="10">
        <f>9114*100/8688</f>
        <v>104.90331491712708</v>
      </c>
    </row>
    <row r="73" spans="1:39" x14ac:dyDescent="0.25">
      <c r="A73" s="103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40</v>
      </c>
      <c r="L73" s="47"/>
      <c r="M73" s="30">
        <f t="shared" si="2"/>
        <v>8258.2849999999999</v>
      </c>
      <c r="O73" s="11"/>
    </row>
    <row r="74" spans="1:39" x14ac:dyDescent="0.25">
      <c r="A74" s="103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40</v>
      </c>
      <c r="L74" s="47"/>
      <c r="M74" s="30">
        <f t="shared" si="2"/>
        <v>7961.8875000000007</v>
      </c>
      <c r="O74" s="11"/>
    </row>
    <row r="75" spans="1:39" x14ac:dyDescent="0.25">
      <c r="A75" s="103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40</v>
      </c>
      <c r="L75" s="47"/>
      <c r="M75" s="30">
        <f t="shared" si="2"/>
        <v>6624.1449999999995</v>
      </c>
      <c r="O75" s="11"/>
    </row>
    <row r="76" spans="1:39" x14ac:dyDescent="0.25">
      <c r="A76" s="103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40</v>
      </c>
      <c r="L76" s="47"/>
      <c r="M76" s="30">
        <f t="shared" si="2"/>
        <v>7837.8394999999991</v>
      </c>
      <c r="O76" s="11"/>
    </row>
    <row r="77" spans="1:39" x14ac:dyDescent="0.25">
      <c r="A77" s="103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47"/>
      <c r="M77" s="30">
        <f t="shared" si="2"/>
        <v>7685.5619999999999</v>
      </c>
      <c r="O77" s="11"/>
    </row>
    <row r="78" spans="1:39" x14ac:dyDescent="0.25">
      <c r="A78" s="103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47"/>
      <c r="M78" s="30">
        <f t="shared" si="2"/>
        <v>7345.2160000000003</v>
      </c>
      <c r="O78" s="11"/>
    </row>
    <row r="79" spans="1:39" x14ac:dyDescent="0.25">
      <c r="A79" s="103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40</v>
      </c>
      <c r="L79" s="47"/>
      <c r="M79" s="30">
        <f t="shared" si="2"/>
        <v>6371.9750000000004</v>
      </c>
      <c r="O79" s="11"/>
    </row>
    <row r="80" spans="1:39" x14ac:dyDescent="0.25">
      <c r="A80" s="103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47"/>
      <c r="M80" s="30">
        <f t="shared" si="2"/>
        <v>6019</v>
      </c>
      <c r="O80" s="11"/>
    </row>
    <row r="81" spans="1:15" x14ac:dyDescent="0.25">
      <c r="A81" s="103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40</v>
      </c>
      <c r="L81" s="47"/>
      <c r="M81" s="30">
        <f t="shared" si="2"/>
        <v>8247.8799999999992</v>
      </c>
      <c r="O81" s="11"/>
    </row>
    <row r="82" spans="1:15" x14ac:dyDescent="0.25">
      <c r="A82" s="103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47"/>
      <c r="M82" s="30">
        <f t="shared" si="2"/>
        <v>8254</v>
      </c>
      <c r="O82" s="11"/>
    </row>
    <row r="83" spans="1:15" x14ac:dyDescent="0.25">
      <c r="A83" s="103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40</v>
      </c>
      <c r="L83" s="47"/>
      <c r="M83" s="30">
        <f t="shared" si="2"/>
        <v>8983.7469999999994</v>
      </c>
      <c r="O83" s="11"/>
    </row>
    <row r="84" spans="1:15" x14ac:dyDescent="0.25">
      <c r="A84" s="103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40</v>
      </c>
      <c r="L84" s="47"/>
      <c r="M84" s="30">
        <f t="shared" si="2"/>
        <v>7798.2960000000003</v>
      </c>
      <c r="O84" s="11"/>
    </row>
    <row r="85" spans="1:15" x14ac:dyDescent="0.25">
      <c r="A85" s="103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40</v>
      </c>
      <c r="L85" s="47"/>
      <c r="M85" s="30">
        <f t="shared" si="2"/>
        <v>7486.73</v>
      </c>
      <c r="O85" s="11"/>
    </row>
    <row r="86" spans="1:15" x14ac:dyDescent="0.25">
      <c r="A86" s="103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40</v>
      </c>
      <c r="L86" s="47"/>
      <c r="M86" s="30">
        <f t="shared" si="2"/>
        <v>7205.7999999999993</v>
      </c>
      <c r="O86" s="11"/>
    </row>
    <row r="87" spans="1:15" x14ac:dyDescent="0.25">
      <c r="A87" s="103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40</v>
      </c>
      <c r="L87" s="47"/>
      <c r="M87" s="30">
        <f t="shared" si="2"/>
        <v>6854.7220000000007</v>
      </c>
      <c r="O87" s="11"/>
    </row>
    <row r="88" spans="1:15" x14ac:dyDescent="0.25">
      <c r="A88" s="103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40</v>
      </c>
      <c r="L88" s="47"/>
      <c r="M88" s="30">
        <f t="shared" si="2"/>
        <v>7092.3529999999992</v>
      </c>
      <c r="O88" s="11"/>
    </row>
    <row r="89" spans="1:15" x14ac:dyDescent="0.25">
      <c r="A89" s="103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40</v>
      </c>
      <c r="L89" s="47"/>
      <c r="M89" s="30">
        <f t="shared" si="2"/>
        <v>8757.7093999999997</v>
      </c>
      <c r="O89" s="11"/>
    </row>
    <row r="90" spans="1:15" x14ac:dyDescent="0.25">
      <c r="A90" s="103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40</v>
      </c>
      <c r="L90" s="47"/>
      <c r="M90" s="30">
        <f t="shared" si="2"/>
        <v>10263.931</v>
      </c>
      <c r="O90" s="11"/>
    </row>
    <row r="91" spans="1:15" x14ac:dyDescent="0.25">
      <c r="A91" s="103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47"/>
      <c r="M91" s="30">
        <f t="shared" si="2"/>
        <v>11952.715</v>
      </c>
      <c r="O91" s="11"/>
    </row>
    <row r="92" spans="1:15" x14ac:dyDescent="0.25">
      <c r="A92" s="103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47"/>
      <c r="M92" s="30">
        <f t="shared" si="2"/>
        <v>12526.286999999998</v>
      </c>
      <c r="O92" s="11"/>
    </row>
    <row r="93" spans="1:15" x14ac:dyDescent="0.25">
      <c r="A93" s="103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47"/>
      <c r="M93" s="30">
        <f t="shared" si="2"/>
        <v>11962.495999999999</v>
      </c>
      <c r="O93" s="11"/>
    </row>
    <row r="94" spans="1:15" x14ac:dyDescent="0.25">
      <c r="A94" s="103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47"/>
      <c r="M94" s="30">
        <f t="shared" si="2"/>
        <v>10364.214</v>
      </c>
      <c r="O94" s="11"/>
    </row>
    <row r="95" spans="1:15" x14ac:dyDescent="0.25">
      <c r="A95" s="103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47"/>
      <c r="M95" s="30">
        <f t="shared" si="2"/>
        <v>10173.94</v>
      </c>
      <c r="O95" s="11"/>
    </row>
    <row r="96" spans="1:15" x14ac:dyDescent="0.25">
      <c r="A96" s="103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47"/>
      <c r="M96" s="30">
        <f t="shared" si="2"/>
        <v>9409.9601999999995</v>
      </c>
      <c r="O96" s="11"/>
    </row>
    <row r="97" spans="1:15" x14ac:dyDescent="0.25">
      <c r="A97" s="103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47"/>
      <c r="M97" s="30">
        <f t="shared" si="2"/>
        <v>9861.9539999999997</v>
      </c>
      <c r="O97" s="11"/>
    </row>
    <row r="98" spans="1:15" x14ac:dyDescent="0.25">
      <c r="A98" s="103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47"/>
      <c r="M98" s="30">
        <f t="shared" si="2"/>
        <v>10058.6</v>
      </c>
      <c r="O98" s="11"/>
    </row>
    <row r="99" spans="1:15" x14ac:dyDescent="0.25">
      <c r="A99" s="103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47"/>
      <c r="M99" s="30">
        <f t="shared" si="2"/>
        <v>8431.8419999999987</v>
      </c>
      <c r="O99" s="11"/>
    </row>
    <row r="100" spans="1:15" x14ac:dyDescent="0.25">
      <c r="A100" s="103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47"/>
      <c r="M100" s="30">
        <f t="shared" si="2"/>
        <v>7782.2179999999998</v>
      </c>
      <c r="O100" s="11"/>
    </row>
    <row r="101" spans="1:15" x14ac:dyDescent="0.25">
      <c r="A101" s="103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47"/>
      <c r="M101" s="30">
        <f t="shared" si="2"/>
        <v>7382.375</v>
      </c>
      <c r="O101" s="11"/>
    </row>
    <row r="102" spans="1:15" x14ac:dyDescent="0.25">
      <c r="A102" s="103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47"/>
      <c r="M102" s="30">
        <f t="shared" si="2"/>
        <v>7551.83</v>
      </c>
      <c r="O102" s="11"/>
    </row>
    <row r="103" spans="1:15" x14ac:dyDescent="0.25">
      <c r="A103" s="103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40</v>
      </c>
      <c r="L103" s="47"/>
      <c r="M103" s="30">
        <f t="shared" ref="M103:M121" si="3">B103+C103+D103+E103+F103+G103+H103</f>
        <v>7432.1090000000004</v>
      </c>
      <c r="O103" s="11"/>
    </row>
    <row r="104" spans="1:15" x14ac:dyDescent="0.25">
      <c r="A104" s="103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40</v>
      </c>
      <c r="L104" s="47"/>
      <c r="M104" s="30">
        <f t="shared" si="3"/>
        <v>7830.0350000000008</v>
      </c>
      <c r="O104" s="11"/>
    </row>
    <row r="105" spans="1:15" x14ac:dyDescent="0.25">
      <c r="A105" s="103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40</v>
      </c>
      <c r="L105" s="47"/>
      <c r="M105" s="30">
        <f t="shared" si="3"/>
        <v>9000.2950000000001</v>
      </c>
      <c r="O105" s="11"/>
    </row>
    <row r="106" spans="1:15" x14ac:dyDescent="0.25">
      <c r="A106" s="103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40</v>
      </c>
      <c r="L106" s="47"/>
      <c r="M106" s="30">
        <f t="shared" si="3"/>
        <v>9171.4719999999998</v>
      </c>
      <c r="O106" s="11"/>
    </row>
    <row r="107" spans="1:15" x14ac:dyDescent="0.25">
      <c r="A107" s="103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40</v>
      </c>
      <c r="L107" s="47"/>
      <c r="M107" s="30">
        <f t="shared" si="3"/>
        <v>9378.6090000000004</v>
      </c>
      <c r="O107" s="11"/>
    </row>
    <row r="108" spans="1:15" x14ac:dyDescent="0.25">
      <c r="A108" s="103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40</v>
      </c>
      <c r="L108" s="47"/>
      <c r="M108" s="30">
        <f t="shared" si="3"/>
        <v>9437.0920000000006</v>
      </c>
      <c r="O108" s="11"/>
    </row>
    <row r="109" spans="1:15" x14ac:dyDescent="0.25">
      <c r="A109" s="103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40</v>
      </c>
      <c r="L109" s="47"/>
      <c r="M109" s="30">
        <f t="shared" si="3"/>
        <v>9869.2659999999996</v>
      </c>
      <c r="O109" s="11"/>
    </row>
    <row r="110" spans="1:15" x14ac:dyDescent="0.25">
      <c r="A110" s="103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40</v>
      </c>
      <c r="L110" s="47"/>
      <c r="M110" s="30">
        <f t="shared" si="3"/>
        <v>10414.636</v>
      </c>
      <c r="O110" s="11"/>
    </row>
    <row r="111" spans="1:15" x14ac:dyDescent="0.25">
      <c r="A111" s="103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40</v>
      </c>
      <c r="L111" s="47"/>
      <c r="M111" s="30">
        <f t="shared" si="3"/>
        <v>9867.3050000000003</v>
      </c>
      <c r="O111" s="11"/>
    </row>
    <row r="112" spans="1:15" x14ac:dyDescent="0.25">
      <c r="A112" s="103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40</v>
      </c>
      <c r="L112" s="47"/>
      <c r="M112" s="30">
        <f t="shared" si="3"/>
        <v>9606</v>
      </c>
      <c r="O112" s="11"/>
    </row>
    <row r="113" spans="1:15" x14ac:dyDescent="0.25">
      <c r="A113" s="103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47"/>
      <c r="M113" s="30">
        <f t="shared" si="3"/>
        <v>9487.5470000000005</v>
      </c>
      <c r="O113" s="11"/>
    </row>
    <row r="114" spans="1:15" x14ac:dyDescent="0.25">
      <c r="A114" s="103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40</v>
      </c>
      <c r="L114" s="47"/>
      <c r="M114" s="30">
        <f t="shared" si="3"/>
        <v>10294.973999999998</v>
      </c>
      <c r="O114" s="11"/>
    </row>
    <row r="115" spans="1:15" x14ac:dyDescent="0.25">
      <c r="A115" s="103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37</v>
      </c>
      <c r="L115" s="47"/>
      <c r="M115" s="30">
        <f t="shared" si="3"/>
        <v>9677.9560000000001</v>
      </c>
      <c r="O115" s="11"/>
    </row>
    <row r="116" spans="1:15" x14ac:dyDescent="0.25">
      <c r="A116" s="103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37</v>
      </c>
      <c r="L116" s="47"/>
      <c r="M116" s="30">
        <f t="shared" si="3"/>
        <v>8565.84</v>
      </c>
      <c r="O116" s="11"/>
    </row>
    <row r="117" spans="1:15" x14ac:dyDescent="0.25">
      <c r="A117" s="103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37</v>
      </c>
      <c r="L117" s="47"/>
      <c r="M117" s="30">
        <f t="shared" si="3"/>
        <v>9883.1610000000001</v>
      </c>
      <c r="O117" s="11"/>
    </row>
    <row r="118" spans="1:15" x14ac:dyDescent="0.25">
      <c r="A118" s="103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37</v>
      </c>
      <c r="L118" s="47"/>
      <c r="M118" s="30">
        <f t="shared" si="3"/>
        <v>9426.9470000000001</v>
      </c>
      <c r="O118" s="11"/>
    </row>
    <row r="119" spans="1:15" x14ac:dyDescent="0.25">
      <c r="A119" s="103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37</v>
      </c>
      <c r="L119" s="47"/>
      <c r="M119" s="30">
        <f t="shared" si="3"/>
        <v>10131.208000000001</v>
      </c>
      <c r="O119" s="11"/>
    </row>
    <row r="120" spans="1:15" x14ac:dyDescent="0.25">
      <c r="A120" s="103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37</v>
      </c>
      <c r="L120" s="47"/>
      <c r="M120" s="30">
        <f t="shared" si="3"/>
        <v>9991.9009999999998</v>
      </c>
      <c r="O120" s="11"/>
    </row>
    <row r="121" spans="1:15" x14ac:dyDescent="0.25">
      <c r="A121" s="103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37</v>
      </c>
      <c r="L121" s="47"/>
      <c r="M121" s="30">
        <f t="shared" si="3"/>
        <v>10434.921999999997</v>
      </c>
      <c r="O121" s="11"/>
    </row>
    <row r="122" spans="1:15" x14ac:dyDescent="0.25">
      <c r="A122" s="103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49"/>
      <c r="M122" s="30">
        <f t="shared" ref="M122:M127" si="4">B122+C122+D122+E122+F122+G122+H122+K122</f>
        <v>10759.830999999998</v>
      </c>
      <c r="O122" s="11"/>
    </row>
    <row r="123" spans="1:15" x14ac:dyDescent="0.25">
      <c r="A123" s="103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49"/>
      <c r="M123" s="30">
        <f t="shared" si="4"/>
        <v>10305.455999999998</v>
      </c>
      <c r="O123" s="11"/>
    </row>
    <row r="124" spans="1:15" x14ac:dyDescent="0.25">
      <c r="A124" s="103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49"/>
      <c r="M124" s="30">
        <f t="shared" si="4"/>
        <v>9927.6769999999997</v>
      </c>
      <c r="O124" s="11"/>
    </row>
    <row r="125" spans="1:15" x14ac:dyDescent="0.25">
      <c r="A125" s="103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49"/>
      <c r="M125" s="30">
        <f t="shared" si="4"/>
        <v>10627.608</v>
      </c>
      <c r="O125" s="11"/>
    </row>
    <row r="126" spans="1:15" x14ac:dyDescent="0.25">
      <c r="A126" s="103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49"/>
      <c r="M126" s="30">
        <f t="shared" si="4"/>
        <v>11414.791000000001</v>
      </c>
      <c r="O126" s="11"/>
    </row>
    <row r="127" spans="1:15" x14ac:dyDescent="0.25">
      <c r="A127" s="103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49"/>
      <c r="M127" s="30">
        <f t="shared" si="4"/>
        <v>11957.737999999998</v>
      </c>
      <c r="O127" s="11"/>
    </row>
    <row r="128" spans="1:15" x14ac:dyDescent="0.25">
      <c r="A128" s="103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49"/>
      <c r="M128" s="30">
        <f t="shared" ref="M128:M159" si="5">SUM(B128:K128)</f>
        <v>10795.870999999999</v>
      </c>
      <c r="O128" s="11"/>
    </row>
    <row r="129" spans="1:15" x14ac:dyDescent="0.25">
      <c r="A129" s="103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49"/>
      <c r="M129" s="30">
        <f t="shared" si="5"/>
        <v>12315.099999999999</v>
      </c>
      <c r="O129" s="11"/>
    </row>
    <row r="130" spans="1:15" x14ac:dyDescent="0.25">
      <c r="A130" s="103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49"/>
      <c r="M130" s="30">
        <f t="shared" si="5"/>
        <v>11349.285</v>
      </c>
      <c r="O130" s="11"/>
    </row>
    <row r="131" spans="1:15" x14ac:dyDescent="0.25">
      <c r="A131" s="103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49"/>
      <c r="M131" s="30">
        <f t="shared" si="5"/>
        <v>11771.558999999999</v>
      </c>
      <c r="O131" s="11"/>
    </row>
    <row r="132" spans="1:15" x14ac:dyDescent="0.25">
      <c r="A132" s="103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49"/>
      <c r="M132" s="30">
        <f t="shared" si="5"/>
        <v>11625.034</v>
      </c>
      <c r="O132" s="11"/>
    </row>
    <row r="133" spans="1:15" x14ac:dyDescent="0.25">
      <c r="A133" s="103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49"/>
      <c r="M133" s="30">
        <f t="shared" si="5"/>
        <v>11547.912899999999</v>
      </c>
      <c r="O133" s="11"/>
    </row>
    <row r="134" spans="1:15" x14ac:dyDescent="0.25">
      <c r="A134" s="103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49"/>
      <c r="M134" s="30">
        <f t="shared" si="5"/>
        <v>11016.006000000001</v>
      </c>
      <c r="O134" s="11"/>
    </row>
    <row r="135" spans="1:15" x14ac:dyDescent="0.25">
      <c r="A135" s="103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49"/>
      <c r="M135" s="30">
        <f t="shared" si="5"/>
        <v>11013.905999999999</v>
      </c>
      <c r="O135" s="11"/>
    </row>
    <row r="136" spans="1:15" x14ac:dyDescent="0.25">
      <c r="A136" s="103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49"/>
      <c r="M136" s="30">
        <f t="shared" si="5"/>
        <v>11818.863300000001</v>
      </c>
      <c r="O136" s="11"/>
    </row>
    <row r="137" spans="1:15" x14ac:dyDescent="0.25">
      <c r="A137" s="103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49"/>
      <c r="M137" s="30">
        <f t="shared" si="5"/>
        <v>14625.803</v>
      </c>
      <c r="O137" s="11"/>
    </row>
    <row r="138" spans="1:15" x14ac:dyDescent="0.25">
      <c r="A138" s="103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49"/>
      <c r="M138" s="30">
        <f t="shared" si="5"/>
        <v>12194.102999999999</v>
      </c>
      <c r="O138" s="11"/>
    </row>
    <row r="139" spans="1:15" x14ac:dyDescent="0.25">
      <c r="A139" s="103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49"/>
      <c r="M139" s="30">
        <f t="shared" si="5"/>
        <v>11564.444</v>
      </c>
      <c r="O139" s="11"/>
    </row>
    <row r="140" spans="1:15" x14ac:dyDescent="0.25">
      <c r="A140" s="103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49"/>
      <c r="M140" s="30">
        <f t="shared" si="5"/>
        <v>11033.186999999998</v>
      </c>
      <c r="O140" s="11"/>
    </row>
    <row r="141" spans="1:15" x14ac:dyDescent="0.25">
      <c r="A141" s="103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49"/>
      <c r="M141" s="30">
        <f t="shared" si="5"/>
        <v>12746.103000000001</v>
      </c>
      <c r="O141" s="11"/>
    </row>
    <row r="142" spans="1:15" x14ac:dyDescent="0.25">
      <c r="A142" s="103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49"/>
      <c r="M142" s="30">
        <f t="shared" si="5"/>
        <v>12548.094999999999</v>
      </c>
      <c r="O142" s="11"/>
    </row>
    <row r="143" spans="1:15" x14ac:dyDescent="0.25">
      <c r="A143" s="103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49"/>
      <c r="M143" s="30">
        <f t="shared" si="5"/>
        <v>13735.590455999998</v>
      </c>
      <c r="O143" s="11"/>
    </row>
    <row r="144" spans="1:15" x14ac:dyDescent="0.25">
      <c r="A144" s="103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49"/>
      <c r="M144" s="30">
        <f t="shared" si="5"/>
        <v>12648.017015999998</v>
      </c>
      <c r="O144" s="11"/>
    </row>
    <row r="145" spans="1:15" x14ac:dyDescent="0.25">
      <c r="A145" s="103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49"/>
      <c r="M145" s="30">
        <f t="shared" si="5"/>
        <v>12755.014879999997</v>
      </c>
      <c r="O145" s="11"/>
    </row>
    <row r="146" spans="1:15" x14ac:dyDescent="0.25">
      <c r="A146" s="103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56"/>
      <c r="M146" s="30">
        <f t="shared" si="5"/>
        <v>11792.36528</v>
      </c>
      <c r="O146" s="11"/>
    </row>
    <row r="147" spans="1:15" x14ac:dyDescent="0.25">
      <c r="A147" s="103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49"/>
      <c r="M147" s="30">
        <f t="shared" si="5"/>
        <v>9887.8995799999993</v>
      </c>
      <c r="O147" s="11"/>
    </row>
    <row r="148" spans="1:15" x14ac:dyDescent="0.25">
      <c r="A148" s="103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49"/>
      <c r="M148" s="30">
        <f t="shared" si="5"/>
        <v>9670.4396000000015</v>
      </c>
      <c r="O148" s="11"/>
    </row>
    <row r="149" spans="1:15" x14ac:dyDescent="0.25">
      <c r="A149" s="103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49"/>
      <c r="M149" s="30">
        <f t="shared" si="5"/>
        <v>10572.1859</v>
      </c>
      <c r="O149" s="11"/>
    </row>
    <row r="150" spans="1:15" x14ac:dyDescent="0.25">
      <c r="A150" s="103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56"/>
      <c r="M150" s="30">
        <f t="shared" si="5"/>
        <v>12197.189259999999</v>
      </c>
      <c r="O150" s="11"/>
    </row>
    <row r="151" spans="1:15" x14ac:dyDescent="0.25">
      <c r="A151" s="103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56"/>
      <c r="M151" s="30">
        <f t="shared" si="5"/>
        <v>12770.58</v>
      </c>
      <c r="O151" s="11"/>
    </row>
    <row r="152" spans="1:15" x14ac:dyDescent="0.25">
      <c r="A152" s="103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56"/>
      <c r="M152" s="30">
        <f t="shared" si="5"/>
        <v>13942.009499999998</v>
      </c>
      <c r="O152" s="11"/>
    </row>
    <row r="153" spans="1:15" x14ac:dyDescent="0.25">
      <c r="A153" s="103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56"/>
      <c r="M153" s="30">
        <f t="shared" si="5"/>
        <v>12733.426999999998</v>
      </c>
      <c r="O153" s="11"/>
    </row>
    <row r="154" spans="1:15" x14ac:dyDescent="0.25">
      <c r="A154" s="103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56"/>
      <c r="M154" s="30">
        <f t="shared" si="5"/>
        <v>12371.789000000002</v>
      </c>
      <c r="O154" s="11"/>
    </row>
    <row r="155" spans="1:15" x14ac:dyDescent="0.25">
      <c r="A155" s="103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56"/>
      <c r="M155" s="30">
        <f t="shared" si="5"/>
        <v>12782.787999999999</v>
      </c>
      <c r="O155" s="11"/>
    </row>
    <row r="156" spans="1:15" x14ac:dyDescent="0.25">
      <c r="A156" s="103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49"/>
      <c r="M156" s="30">
        <f t="shared" si="5"/>
        <v>12295.442999999999</v>
      </c>
      <c r="O156" s="11"/>
    </row>
    <row r="157" spans="1:15" x14ac:dyDescent="0.25">
      <c r="A157" s="103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49"/>
      <c r="M157" s="30">
        <f t="shared" si="5"/>
        <v>11206.859000000002</v>
      </c>
      <c r="O157" s="11"/>
    </row>
    <row r="158" spans="1:15" x14ac:dyDescent="0.25">
      <c r="A158" s="103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49"/>
      <c r="M158" s="30">
        <f t="shared" si="5"/>
        <v>10376.579</v>
      </c>
      <c r="O158" s="11"/>
    </row>
    <row r="159" spans="1:15" x14ac:dyDescent="0.25">
      <c r="A159" s="103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49"/>
      <c r="M159" s="30">
        <f t="shared" si="5"/>
        <v>10031.225999999997</v>
      </c>
      <c r="O159" s="11"/>
    </row>
    <row r="160" spans="1:15" x14ac:dyDescent="0.25">
      <c r="A160" s="103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49"/>
      <c r="M160" s="30">
        <f t="shared" ref="M160:M191" si="6">SUM(B160:K160)</f>
        <v>11272.730999999998</v>
      </c>
      <c r="N160" s="9"/>
      <c r="O160" s="11"/>
    </row>
    <row r="161" spans="1:15" x14ac:dyDescent="0.25">
      <c r="A161" s="103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49"/>
      <c r="M161" s="30">
        <f t="shared" si="6"/>
        <v>10948.830999999998</v>
      </c>
      <c r="N161" s="9"/>
      <c r="O161" s="11"/>
    </row>
    <row r="162" spans="1:15" x14ac:dyDescent="0.25">
      <c r="A162" s="103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49"/>
      <c r="M162" s="30">
        <f t="shared" si="6"/>
        <v>10962.550999999999</v>
      </c>
      <c r="N162" s="9"/>
      <c r="O162" s="11"/>
    </row>
    <row r="163" spans="1:15" x14ac:dyDescent="0.25">
      <c r="A163" s="103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49"/>
      <c r="M163" s="30">
        <f t="shared" si="6"/>
        <v>10452.427</v>
      </c>
      <c r="N163" s="9"/>
      <c r="O163" s="11"/>
    </row>
    <row r="164" spans="1:15" x14ac:dyDescent="0.25">
      <c r="A164" s="103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49"/>
      <c r="M164" s="30">
        <f t="shared" si="6"/>
        <v>10213.910000000002</v>
      </c>
      <c r="N164" s="9"/>
      <c r="O164" s="11"/>
    </row>
    <row r="165" spans="1:15" x14ac:dyDescent="0.25">
      <c r="A165" s="103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49"/>
      <c r="M165" s="30">
        <f t="shared" si="6"/>
        <v>12827.453000000001</v>
      </c>
      <c r="N165" s="9"/>
      <c r="O165" s="11"/>
    </row>
    <row r="166" spans="1:15" x14ac:dyDescent="0.25">
      <c r="A166" s="103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49"/>
      <c r="M166" s="30">
        <f t="shared" si="6"/>
        <v>12589.5</v>
      </c>
      <c r="N166" s="9"/>
      <c r="O166" s="11"/>
    </row>
    <row r="167" spans="1:15" x14ac:dyDescent="0.25">
      <c r="A167" s="103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49"/>
      <c r="M167" s="30">
        <f t="shared" si="6"/>
        <v>14000.19</v>
      </c>
      <c r="N167" s="9"/>
      <c r="O167" s="11"/>
    </row>
    <row r="168" spans="1:15" x14ac:dyDescent="0.25">
      <c r="A168" s="103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49"/>
      <c r="M168" s="30">
        <f t="shared" si="6"/>
        <v>13054.475</v>
      </c>
      <c r="N168" s="9"/>
      <c r="O168" s="11"/>
    </row>
    <row r="169" spans="1:15" x14ac:dyDescent="0.25">
      <c r="A169" s="103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49"/>
      <c r="M169" s="30">
        <f t="shared" si="6"/>
        <v>13557.762000000001</v>
      </c>
      <c r="N169" s="9"/>
      <c r="O169" s="11"/>
    </row>
    <row r="170" spans="1:15" x14ac:dyDescent="0.25">
      <c r="A170" s="103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49"/>
      <c r="M170" s="30">
        <f t="shared" si="6"/>
        <v>14373.614</v>
      </c>
      <c r="N170" s="9"/>
      <c r="O170" s="11"/>
    </row>
    <row r="171" spans="1:15" x14ac:dyDescent="0.25">
      <c r="A171" s="103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49"/>
      <c r="M171" s="30">
        <f t="shared" si="6"/>
        <v>14316.349</v>
      </c>
      <c r="N171" s="9"/>
      <c r="O171" s="11"/>
    </row>
    <row r="172" spans="1:15" x14ac:dyDescent="0.25">
      <c r="A172" s="103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49"/>
      <c r="M172" s="30">
        <f t="shared" si="6"/>
        <v>14822.377999999999</v>
      </c>
      <c r="N172" s="9"/>
      <c r="O172" s="11"/>
    </row>
    <row r="173" spans="1:15" x14ac:dyDescent="0.25">
      <c r="A173" s="103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49"/>
      <c r="M173" s="30">
        <f t="shared" si="6"/>
        <v>13043.821</v>
      </c>
      <c r="N173" s="9"/>
      <c r="O173" s="11"/>
    </row>
    <row r="174" spans="1:15" x14ac:dyDescent="0.25">
      <c r="A174" s="103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49"/>
      <c r="M174" s="30">
        <f t="shared" si="6"/>
        <v>15869.019</v>
      </c>
      <c r="N174" s="9"/>
      <c r="O174" s="11"/>
    </row>
    <row r="175" spans="1:15" x14ac:dyDescent="0.25">
      <c r="A175" s="103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49"/>
      <c r="M175" s="30">
        <f t="shared" si="6"/>
        <v>15535.941999999999</v>
      </c>
      <c r="N175" s="9"/>
      <c r="O175" s="11"/>
    </row>
    <row r="176" spans="1:15" x14ac:dyDescent="0.25">
      <c r="A176" s="103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/>
      <c r="M176" s="33">
        <f t="shared" si="6"/>
        <v>15314.702000000001</v>
      </c>
      <c r="N176" s="9"/>
      <c r="O176" s="11"/>
    </row>
    <row r="177" spans="1:15" x14ac:dyDescent="0.25">
      <c r="A177" s="103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49"/>
      <c r="M177" s="33">
        <f t="shared" si="6"/>
        <v>16694.076000000001</v>
      </c>
      <c r="N177" s="9"/>
      <c r="O177" s="11"/>
    </row>
    <row r="178" spans="1:15" x14ac:dyDescent="0.25">
      <c r="A178" s="103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49"/>
      <c r="M178" s="33">
        <f t="shared" si="6"/>
        <v>15390.954</v>
      </c>
      <c r="N178" s="9"/>
      <c r="O178" s="11"/>
    </row>
    <row r="179" spans="1:15" x14ac:dyDescent="0.25">
      <c r="A179" s="103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49"/>
      <c r="M179" s="33">
        <f t="shared" si="6"/>
        <v>15770.705999999998</v>
      </c>
      <c r="N179" s="9"/>
      <c r="O179" s="11"/>
    </row>
    <row r="180" spans="1:15" x14ac:dyDescent="0.25">
      <c r="A180" s="103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49"/>
      <c r="M180" s="33">
        <f t="shared" si="6"/>
        <v>14170.835999999998</v>
      </c>
      <c r="N180" s="9"/>
      <c r="O180" s="11"/>
    </row>
    <row r="181" spans="1:15" x14ac:dyDescent="0.25">
      <c r="A181" s="103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49"/>
      <c r="M181" s="33">
        <f t="shared" si="6"/>
        <v>12715.285</v>
      </c>
      <c r="N181" s="9"/>
      <c r="O181" s="11"/>
    </row>
    <row r="182" spans="1:15" x14ac:dyDescent="0.25">
      <c r="A182" s="103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49"/>
      <c r="M182" s="33">
        <f t="shared" si="6"/>
        <v>12357.002</v>
      </c>
      <c r="N182" s="9"/>
      <c r="O182" s="11"/>
    </row>
    <row r="183" spans="1:15" x14ac:dyDescent="0.25">
      <c r="A183" s="103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49"/>
      <c r="M183" s="33">
        <f t="shared" si="6"/>
        <v>12808.130000000001</v>
      </c>
      <c r="N183" s="9"/>
      <c r="O183" s="11"/>
    </row>
    <row r="184" spans="1:15" x14ac:dyDescent="0.25">
      <c r="A184" s="103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49"/>
      <c r="M184" s="33">
        <f t="shared" si="6"/>
        <v>14050.843999999999</v>
      </c>
      <c r="N184" s="9"/>
      <c r="O184" s="11"/>
    </row>
    <row r="185" spans="1:15" x14ac:dyDescent="0.25">
      <c r="A185" s="103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49"/>
      <c r="M185" s="33">
        <f t="shared" si="6"/>
        <v>13733.547</v>
      </c>
      <c r="N185" s="9"/>
      <c r="O185" s="11"/>
    </row>
    <row r="186" spans="1:15" x14ac:dyDescent="0.25">
      <c r="A186" s="103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49"/>
      <c r="M186" s="33">
        <f t="shared" si="6"/>
        <v>15306.280000000002</v>
      </c>
      <c r="N186" s="9"/>
      <c r="O186" s="11"/>
    </row>
    <row r="187" spans="1:15" x14ac:dyDescent="0.25">
      <c r="A187" s="103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49"/>
      <c r="M187" s="33">
        <f t="shared" si="6"/>
        <v>14524.196000000002</v>
      </c>
      <c r="N187" s="9"/>
      <c r="O187" s="11"/>
    </row>
    <row r="188" spans="1:15" x14ac:dyDescent="0.25">
      <c r="A188" s="103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49"/>
      <c r="M188" s="33">
        <f t="shared" si="6"/>
        <v>13766.321</v>
      </c>
      <c r="N188" s="9"/>
      <c r="O188" s="11"/>
    </row>
    <row r="189" spans="1:15" x14ac:dyDescent="0.25">
      <c r="A189" s="103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49"/>
      <c r="M189" s="33">
        <f t="shared" si="6"/>
        <v>15014.509</v>
      </c>
      <c r="N189" s="9"/>
      <c r="O189" s="11"/>
    </row>
    <row r="190" spans="1:15" x14ac:dyDescent="0.25">
      <c r="A190" s="103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49"/>
      <c r="M190" s="33">
        <f t="shared" si="6"/>
        <v>15414.428000000002</v>
      </c>
      <c r="N190" s="9"/>
      <c r="O190" s="11"/>
    </row>
    <row r="191" spans="1:15" x14ac:dyDescent="0.25">
      <c r="A191" s="103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49"/>
      <c r="M191" s="33">
        <f t="shared" si="6"/>
        <v>14365.978999999999</v>
      </c>
      <c r="N191" s="9"/>
      <c r="O191" s="11"/>
    </row>
    <row r="192" spans="1:15" x14ac:dyDescent="0.25">
      <c r="A192" s="103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49"/>
      <c r="M192" s="33">
        <f t="shared" ref="M192:M223" si="7">SUM(B192:K192)</f>
        <v>13800.498</v>
      </c>
      <c r="N192" s="9"/>
      <c r="O192" s="11"/>
    </row>
    <row r="193" spans="1:15" x14ac:dyDescent="0.25">
      <c r="A193" s="103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49"/>
      <c r="M193" s="33">
        <f t="shared" si="7"/>
        <v>14226.411000000002</v>
      </c>
      <c r="N193" s="9"/>
      <c r="O193" s="11"/>
    </row>
    <row r="194" spans="1:15" x14ac:dyDescent="0.25">
      <c r="A194" s="103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49"/>
      <c r="M194" s="33">
        <f t="shared" si="7"/>
        <v>13909.381000000001</v>
      </c>
      <c r="N194" s="9"/>
      <c r="O194" s="11"/>
    </row>
    <row r="195" spans="1:15" x14ac:dyDescent="0.25">
      <c r="A195" s="103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49"/>
      <c r="M195" s="33">
        <f t="shared" si="7"/>
        <v>11303.6378</v>
      </c>
      <c r="N195" s="9"/>
      <c r="O195" s="11"/>
    </row>
    <row r="196" spans="1:15" x14ac:dyDescent="0.25">
      <c r="A196" s="103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49"/>
      <c r="M196" s="33">
        <f t="shared" si="7"/>
        <v>12684.862999999999</v>
      </c>
      <c r="N196" s="9"/>
      <c r="O196" s="11"/>
    </row>
    <row r="197" spans="1:15" x14ac:dyDescent="0.25">
      <c r="A197" s="103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49"/>
      <c r="M197" s="33">
        <f t="shared" si="7"/>
        <v>13006.659000000001</v>
      </c>
      <c r="N197" s="9"/>
      <c r="O197" s="11"/>
    </row>
    <row r="198" spans="1:15" x14ac:dyDescent="0.25">
      <c r="A198" s="103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49"/>
      <c r="M198" s="33">
        <f t="shared" si="7"/>
        <v>13967.701000000001</v>
      </c>
      <c r="N198" s="9"/>
      <c r="O198" s="11"/>
    </row>
    <row r="199" spans="1:15" x14ac:dyDescent="0.25">
      <c r="A199" s="103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49"/>
      <c r="M199" s="33">
        <f t="shared" si="7"/>
        <v>13072.186000000002</v>
      </c>
      <c r="N199" s="9"/>
      <c r="O199" s="11"/>
    </row>
    <row r="200" spans="1:15" x14ac:dyDescent="0.25">
      <c r="A200" s="103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49"/>
      <c r="M200" s="33">
        <f t="shared" si="7"/>
        <v>11737.291999999998</v>
      </c>
      <c r="N200" s="9"/>
      <c r="O200" s="11"/>
    </row>
    <row r="201" spans="1:15" x14ac:dyDescent="0.25">
      <c r="A201" s="103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49"/>
      <c r="M201" s="33">
        <f t="shared" si="7"/>
        <v>13859.235000000001</v>
      </c>
      <c r="N201" s="9"/>
      <c r="O201" s="11"/>
    </row>
    <row r="202" spans="1:15" x14ac:dyDescent="0.25">
      <c r="A202" s="103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49"/>
      <c r="M202" s="33">
        <f t="shared" si="7"/>
        <v>15407.781999999999</v>
      </c>
      <c r="N202" s="9"/>
      <c r="O202" s="11"/>
    </row>
    <row r="203" spans="1:15" x14ac:dyDescent="0.25">
      <c r="A203" s="103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49"/>
      <c r="M203" s="33">
        <f t="shared" si="7"/>
        <v>15559.663040000001</v>
      </c>
      <c r="N203" s="9"/>
      <c r="O203" s="11"/>
    </row>
    <row r="204" spans="1:15" x14ac:dyDescent="0.25">
      <c r="A204" s="103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49"/>
      <c r="M204" s="33">
        <f t="shared" si="7"/>
        <v>13462.793399999999</v>
      </c>
      <c r="N204" s="9"/>
      <c r="O204" s="11"/>
    </row>
    <row r="205" spans="1:15" x14ac:dyDescent="0.25">
      <c r="A205" s="103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49"/>
      <c r="M205" s="33">
        <f t="shared" si="7"/>
        <v>14404.504439999999</v>
      </c>
      <c r="N205" s="9"/>
      <c r="O205" s="11"/>
    </row>
    <row r="206" spans="1:15" x14ac:dyDescent="0.25">
      <c r="A206" s="103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49"/>
      <c r="M206" s="33">
        <f t="shared" si="7"/>
        <v>14135.215240000001</v>
      </c>
      <c r="N206" s="9"/>
      <c r="O206" s="11"/>
    </row>
    <row r="207" spans="1:15" x14ac:dyDescent="0.25">
      <c r="A207" s="103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49"/>
      <c r="M207" s="33">
        <f t="shared" si="7"/>
        <v>13195.255959999999</v>
      </c>
      <c r="N207" s="9"/>
      <c r="O207" s="11"/>
    </row>
    <row r="208" spans="1:15" x14ac:dyDescent="0.25">
      <c r="A208" s="103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49"/>
      <c r="M208" s="33">
        <f t="shared" si="7"/>
        <v>14128.51772</v>
      </c>
      <c r="N208" s="9"/>
      <c r="O208" s="11"/>
    </row>
    <row r="209" spans="1:15" x14ac:dyDescent="0.25">
      <c r="A209" s="103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49"/>
      <c r="M209" s="33">
        <f t="shared" si="7"/>
        <v>14125.991880000001</v>
      </c>
      <c r="N209" s="9"/>
      <c r="O209" s="11"/>
    </row>
    <row r="210" spans="1:15" x14ac:dyDescent="0.25">
      <c r="A210" s="103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49"/>
      <c r="M210" s="33">
        <f t="shared" si="7"/>
        <v>14307.791400000002</v>
      </c>
      <c r="N210" s="9"/>
      <c r="O210" s="11"/>
    </row>
    <row r="211" spans="1:15" x14ac:dyDescent="0.25">
      <c r="A211" s="103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49"/>
      <c r="M211" s="33">
        <f t="shared" si="7"/>
        <v>13569.68852</v>
      </c>
      <c r="N211" s="9"/>
      <c r="O211" s="11"/>
    </row>
    <row r="212" spans="1:15" x14ac:dyDescent="0.25">
      <c r="A212" s="103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49"/>
      <c r="M212" s="33">
        <f t="shared" si="7"/>
        <v>12497.911769999997</v>
      </c>
      <c r="N212" s="9"/>
      <c r="O212" s="11"/>
    </row>
    <row r="213" spans="1:15" x14ac:dyDescent="0.25">
      <c r="A213" s="103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49"/>
      <c r="M213" s="33">
        <f t="shared" si="7"/>
        <v>14361.965600000003</v>
      </c>
      <c r="N213" s="9"/>
      <c r="O213" s="11"/>
    </row>
    <row r="214" spans="1:15" x14ac:dyDescent="0.25">
      <c r="A214" s="103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49"/>
      <c r="M214" s="33">
        <f t="shared" si="7"/>
        <v>12916.587220000001</v>
      </c>
      <c r="N214" s="9"/>
      <c r="O214" s="11"/>
    </row>
    <row r="215" spans="1:15" x14ac:dyDescent="0.25">
      <c r="A215" s="103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49"/>
      <c r="M215" s="33">
        <f t="shared" si="7"/>
        <v>12974.370780000001</v>
      </c>
      <c r="N215" s="9"/>
      <c r="O215" s="11"/>
    </row>
    <row r="216" spans="1:15" x14ac:dyDescent="0.25">
      <c r="A216" s="103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49"/>
      <c r="M216" s="33">
        <f t="shared" si="7"/>
        <v>11934.671480000001</v>
      </c>
      <c r="N216" s="9"/>
      <c r="O216" s="11"/>
    </row>
    <row r="217" spans="1:15" x14ac:dyDescent="0.25">
      <c r="A217" s="103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49"/>
      <c r="M217" s="33">
        <f t="shared" si="7"/>
        <v>12808.55968</v>
      </c>
      <c r="N217" s="9"/>
      <c r="O217" s="11"/>
    </row>
    <row r="218" spans="1:15" x14ac:dyDescent="0.25">
      <c r="A218" s="103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49"/>
      <c r="M218" s="33">
        <f t="shared" si="7"/>
        <v>12919.644319999999</v>
      </c>
      <c r="N218" s="104"/>
      <c r="O218" s="11"/>
    </row>
    <row r="219" spans="1:15" x14ac:dyDescent="0.25">
      <c r="A219" s="103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49"/>
      <c r="M219" s="33">
        <f t="shared" si="7"/>
        <v>14396.1607</v>
      </c>
      <c r="N219" s="104"/>
      <c r="O219" s="11"/>
    </row>
    <row r="220" spans="1:15" x14ac:dyDescent="0.25">
      <c r="A220" s="103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49"/>
      <c r="M220" s="33">
        <f t="shared" si="7"/>
        <v>18459.085680000004</v>
      </c>
      <c r="N220" s="104"/>
      <c r="O220" s="11"/>
    </row>
    <row r="221" spans="1:15" x14ac:dyDescent="0.25">
      <c r="A221" s="103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49"/>
      <c r="M221" s="33">
        <f t="shared" si="7"/>
        <v>18127.945</v>
      </c>
      <c r="N221" s="104"/>
      <c r="O221" s="11"/>
    </row>
    <row r="222" spans="1:15" x14ac:dyDescent="0.25">
      <c r="A222" s="103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/>
      <c r="M222" s="33">
        <f t="shared" si="7"/>
        <v>19112.435560000002</v>
      </c>
      <c r="N222" s="9"/>
      <c r="O222" s="11"/>
    </row>
    <row r="223" spans="1:15" x14ac:dyDescent="0.25">
      <c r="A223" s="103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/>
      <c r="M223" s="33">
        <f t="shared" si="7"/>
        <v>19136.650600000001</v>
      </c>
      <c r="N223" s="11"/>
    </row>
    <row r="224" spans="1:15" x14ac:dyDescent="0.25">
      <c r="A224" s="103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/>
      <c r="M224" s="33">
        <f t="shared" ref="M224:M230" si="8">SUM(B224:K224)</f>
        <v>16695.559699999998</v>
      </c>
      <c r="N224" s="11"/>
    </row>
    <row r="225" spans="1:15" x14ac:dyDescent="0.25">
      <c r="A225" s="103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/>
      <c r="M225" s="33">
        <f t="shared" si="8"/>
        <v>19763.886699999999</v>
      </c>
      <c r="N225" s="11"/>
    </row>
    <row r="226" spans="1:15" x14ac:dyDescent="0.25">
      <c r="A226" s="103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/>
      <c r="M226" s="33">
        <f t="shared" si="8"/>
        <v>19098.766020000003</v>
      </c>
      <c r="N226" s="11"/>
    </row>
    <row r="227" spans="1:15" x14ac:dyDescent="0.25">
      <c r="A227" s="103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/>
      <c r="M227" s="33">
        <f t="shared" si="8"/>
        <v>21380.736120000001</v>
      </c>
      <c r="N227" s="11"/>
    </row>
    <row r="228" spans="1:15" x14ac:dyDescent="0.25">
      <c r="A228" s="103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/>
      <c r="M228" s="33">
        <f t="shared" si="8"/>
        <v>19335.128079999999</v>
      </c>
      <c r="N228" s="11"/>
    </row>
    <row r="229" spans="1:15" x14ac:dyDescent="0.25">
      <c r="A229" s="103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/>
      <c r="M229" s="33">
        <f t="shared" si="8"/>
        <v>19691.197659999998</v>
      </c>
      <c r="N229" s="11"/>
    </row>
    <row r="230" spans="1:15" x14ac:dyDescent="0.25">
      <c r="A230" s="103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/>
      <c r="M230" s="33">
        <f t="shared" si="8"/>
        <v>18546.53916</v>
      </c>
      <c r="N230" s="111"/>
    </row>
    <row r="231" spans="1:15" x14ac:dyDescent="0.25">
      <c r="A231" s="103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/>
      <c r="M231" s="33">
        <v>19933.029200000001</v>
      </c>
      <c r="N231" s="111"/>
    </row>
    <row r="232" spans="1:15" x14ac:dyDescent="0.25">
      <c r="A232" s="103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/>
      <c r="M232" s="33">
        <f>SUM(B232:K232)</f>
        <v>20070.648560000001</v>
      </c>
      <c r="N232" s="111"/>
    </row>
    <row r="233" spans="1:15" x14ac:dyDescent="0.25">
      <c r="A233" s="103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/>
      <c r="M233" s="33">
        <f>SUM(B233:K233)</f>
        <v>19150.329640000004</v>
      </c>
      <c r="N233" s="31"/>
      <c r="O233" s="31"/>
    </row>
    <row r="234" spans="1:15" x14ac:dyDescent="0.25">
      <c r="A234" s="103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/>
      <c r="M234" s="33">
        <v>19348.083040000005</v>
      </c>
      <c r="N234" s="11"/>
    </row>
    <row r="235" spans="1:15" x14ac:dyDescent="0.25">
      <c r="A235" s="103">
        <v>43466</v>
      </c>
      <c r="B235" s="31">
        <v>4286.5410000000002</v>
      </c>
      <c r="C235" s="104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>
        <v>8715.1389999999992</v>
      </c>
      <c r="L235" s="33"/>
      <c r="M235" s="33">
        <v>20473.655920000001</v>
      </c>
      <c r="N235" s="11"/>
    </row>
    <row r="236" spans="1:15" x14ac:dyDescent="0.25">
      <c r="A236" s="103">
        <v>43497</v>
      </c>
      <c r="B236" s="31">
        <v>3969.3780000000002</v>
      </c>
      <c r="C236" s="104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>
        <v>8595.7710000000006</v>
      </c>
      <c r="L236" s="33"/>
      <c r="M236" s="33">
        <v>18858.88464</v>
      </c>
      <c r="N236" s="11"/>
    </row>
    <row r="237" spans="1:15" x14ac:dyDescent="0.25">
      <c r="A237" s="103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>
        <v>10196.800999999999</v>
      </c>
      <c r="L237" s="33"/>
      <c r="M237" s="33">
        <v>22355.990039999997</v>
      </c>
      <c r="N237" s="11"/>
    </row>
    <row r="238" spans="1:15" x14ac:dyDescent="0.25">
      <c r="A238" s="103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>
        <v>12038.235000000001</v>
      </c>
      <c r="L238" s="33"/>
      <c r="M238" s="33">
        <v>20968.158399999997</v>
      </c>
      <c r="N238" s="11"/>
    </row>
    <row r="239" spans="1:15" x14ac:dyDescent="0.25">
      <c r="A239" s="103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>
        <v>11916.984</v>
      </c>
      <c r="L239" s="33"/>
      <c r="M239" s="33">
        <v>23922.075000000008</v>
      </c>
      <c r="N239" s="11"/>
    </row>
    <row r="240" spans="1:15" x14ac:dyDescent="0.25">
      <c r="A240" s="103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/>
      <c r="M240" s="33">
        <v>21026.943999999996</v>
      </c>
      <c r="N240" s="11"/>
    </row>
    <row r="241" spans="1:19" x14ac:dyDescent="0.25">
      <c r="A241" s="103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>
        <v>12102.407999999999</v>
      </c>
      <c r="L241" s="33"/>
      <c r="M241" s="33">
        <v>21854.374819999997</v>
      </c>
      <c r="N241" s="11"/>
    </row>
    <row r="242" spans="1:19" x14ac:dyDescent="0.25">
      <c r="A242" s="103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>
        <v>13089.815500000001</v>
      </c>
      <c r="L242" s="33"/>
      <c r="M242" s="33">
        <v>22155.117000000006</v>
      </c>
      <c r="N242" s="11"/>
    </row>
    <row r="243" spans="1:19" x14ac:dyDescent="0.25">
      <c r="A243" s="103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>
        <v>11680.859</v>
      </c>
      <c r="L243" s="33"/>
      <c r="M243" s="33">
        <v>21331.78008</v>
      </c>
      <c r="N243" s="11"/>
    </row>
    <row r="244" spans="1:19" x14ac:dyDescent="0.25">
      <c r="A244" s="103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>
        <v>9845.9140000000007</v>
      </c>
      <c r="L244" s="33"/>
      <c r="M244" s="33">
        <v>21171.188999999998</v>
      </c>
      <c r="N244" s="11"/>
    </row>
    <row r="245" spans="1:19" x14ac:dyDescent="0.25">
      <c r="A245" s="103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>
        <v>8651.3165000000008</v>
      </c>
      <c r="L245" s="33"/>
      <c r="M245" s="33">
        <v>20264.099900000001</v>
      </c>
      <c r="N245" s="11"/>
    </row>
    <row r="246" spans="1:19" x14ac:dyDescent="0.25">
      <c r="A246" s="103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>
        <v>5481.1440000000002</v>
      </c>
      <c r="L246" s="33"/>
      <c r="M246" s="33">
        <v>21455.557000000001</v>
      </c>
      <c r="N246" s="11"/>
    </row>
    <row r="247" spans="1:19" x14ac:dyDescent="0.25">
      <c r="A247" s="103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>
        <v>4024.3629999999998</v>
      </c>
      <c r="L247" s="33"/>
      <c r="M247" s="33">
        <f t="shared" ref="M247:M258" si="9">SUM(B247:K247)</f>
        <v>23458.031999999996</v>
      </c>
      <c r="N247" s="11"/>
    </row>
    <row r="248" spans="1:19" x14ac:dyDescent="0.25">
      <c r="A248" s="103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>
        <v>5477.683</v>
      </c>
      <c r="L248" s="33"/>
      <c r="M248" s="33">
        <f t="shared" si="9"/>
        <v>21075.366000000002</v>
      </c>
      <c r="N248" s="11"/>
      <c r="P248">
        <v>204.7</v>
      </c>
      <c r="Q248">
        <v>0</v>
      </c>
      <c r="R248">
        <v>5477.683</v>
      </c>
      <c r="S248">
        <v>21075.366000000002</v>
      </c>
    </row>
    <row r="249" spans="1:19" x14ac:dyDescent="0.25">
      <c r="A249" s="103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204.7</v>
      </c>
      <c r="J249" s="33">
        <v>0</v>
      </c>
      <c r="K249" s="33">
        <v>4357.893</v>
      </c>
      <c r="L249" s="33"/>
      <c r="M249" s="33">
        <f t="shared" si="9"/>
        <v>21354.969000000001</v>
      </c>
      <c r="N249" s="11"/>
    </row>
    <row r="250" spans="1:19" x14ac:dyDescent="0.25">
      <c r="A250" s="103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>
        <v>4175.2439999999997</v>
      </c>
      <c r="L250" s="33"/>
      <c r="M250" s="33">
        <f t="shared" si="9"/>
        <v>22219.099760000001</v>
      </c>
      <c r="N250" s="11"/>
    </row>
    <row r="251" spans="1:19" x14ac:dyDescent="0.25">
      <c r="A251" s="103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>
        <v>4409.0590000000002</v>
      </c>
      <c r="L251" s="33"/>
      <c r="M251" s="33">
        <f t="shared" si="9"/>
        <v>24342.61</v>
      </c>
      <c r="N251" s="11"/>
    </row>
    <row r="252" spans="1:19" x14ac:dyDescent="0.25">
      <c r="A252" s="103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>
        <v>6858.3959999999997</v>
      </c>
      <c r="L252" s="33"/>
      <c r="M252" s="33">
        <f t="shared" si="9"/>
        <v>22214.423999999999</v>
      </c>
      <c r="N252" s="11"/>
    </row>
    <row r="253" spans="1:19" x14ac:dyDescent="0.25">
      <c r="A253" s="103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>
        <v>9314.8680000000004</v>
      </c>
      <c r="L253" s="33"/>
      <c r="M253" s="33">
        <f t="shared" si="9"/>
        <v>22311.398000000001</v>
      </c>
      <c r="N253" s="11"/>
    </row>
    <row r="254" spans="1:19" x14ac:dyDescent="0.25">
      <c r="A254" s="103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>
        <v>8914.4429999999993</v>
      </c>
      <c r="L254" s="33"/>
      <c r="M254" s="33">
        <f t="shared" si="9"/>
        <v>21262.074999999997</v>
      </c>
      <c r="N254" s="11"/>
    </row>
    <row r="255" spans="1:19" x14ac:dyDescent="0.25">
      <c r="A255" s="103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>
        <v>9927.3970000000008</v>
      </c>
      <c r="L255" s="33"/>
      <c r="M255" s="33">
        <f t="shared" si="9"/>
        <v>21490.621620000002</v>
      </c>
      <c r="N255" s="11"/>
    </row>
    <row r="256" spans="1:19" x14ac:dyDescent="0.25">
      <c r="A256" s="103">
        <v>44105</v>
      </c>
      <c r="B256" s="31">
        <v>2713.9349999999999</v>
      </c>
      <c r="C256" s="33">
        <v>6633.51</v>
      </c>
      <c r="D256" s="31">
        <v>489.5</v>
      </c>
      <c r="E256" s="33">
        <v>297.77</v>
      </c>
      <c r="F256" s="31">
        <v>89.745000000000005</v>
      </c>
      <c r="G256" s="33">
        <v>1291.82</v>
      </c>
      <c r="H256" s="31">
        <v>42.36</v>
      </c>
      <c r="I256" s="33">
        <v>236.2</v>
      </c>
      <c r="J256" s="33">
        <v>187.06899999999999</v>
      </c>
      <c r="K256" s="33">
        <v>9612.3430000000008</v>
      </c>
      <c r="L256" s="33"/>
      <c r="M256" s="33">
        <f t="shared" si="9"/>
        <v>21594.252</v>
      </c>
      <c r="N256" s="11"/>
    </row>
    <row r="257" spans="1:14" x14ac:dyDescent="0.25">
      <c r="A257" s="103">
        <v>44136</v>
      </c>
      <c r="B257" s="31">
        <v>2891.1750000000002</v>
      </c>
      <c r="C257" s="33">
        <v>5245.73</v>
      </c>
      <c r="D257" s="31">
        <v>584.6</v>
      </c>
      <c r="E257" s="33">
        <v>307.55</v>
      </c>
      <c r="F257" s="31">
        <v>130.875</v>
      </c>
      <c r="G257" s="33">
        <v>1254.8393599999999</v>
      </c>
      <c r="H257" s="31">
        <v>30.36</v>
      </c>
      <c r="I257" s="33">
        <v>252.1</v>
      </c>
      <c r="J257" s="33">
        <v>134.53</v>
      </c>
      <c r="K257" s="33">
        <v>9467.0300000000007</v>
      </c>
      <c r="L257" s="33"/>
      <c r="M257" s="33">
        <f t="shared" si="9"/>
        <v>20298.789360000002</v>
      </c>
      <c r="N257" s="11"/>
    </row>
    <row r="258" spans="1:14" x14ac:dyDescent="0.25">
      <c r="A258" s="103">
        <v>44166</v>
      </c>
      <c r="B258" s="31">
        <v>3063.942</v>
      </c>
      <c r="C258" s="33">
        <v>5049.1000000000004</v>
      </c>
      <c r="D258" s="31">
        <v>567.29999999999995</v>
      </c>
      <c r="E258" s="33">
        <v>343.55</v>
      </c>
      <c r="F258" s="31">
        <v>180.97499999999999</v>
      </c>
      <c r="G258" s="33">
        <v>1277.48224</v>
      </c>
      <c r="H258" s="31">
        <v>0</v>
      </c>
      <c r="I258" s="33">
        <v>294</v>
      </c>
      <c r="J258" s="33">
        <v>99.474999999999994</v>
      </c>
      <c r="K258" s="33">
        <v>10068.138999999999</v>
      </c>
      <c r="L258" s="33"/>
      <c r="M258" s="33">
        <f t="shared" si="9"/>
        <v>20943.963239999997</v>
      </c>
      <c r="N258" s="11"/>
    </row>
    <row r="259" spans="1:14" s="120" customFormat="1" x14ac:dyDescent="0.25">
      <c r="A259" s="117">
        <v>44197</v>
      </c>
      <c r="B259" s="118">
        <v>2803.6260000000002</v>
      </c>
      <c r="C259" s="116">
        <v>4723.2</v>
      </c>
      <c r="D259" s="118">
        <v>569.1</v>
      </c>
      <c r="E259" s="116">
        <v>314.54000000000002</v>
      </c>
      <c r="F259" s="118">
        <v>106.77</v>
      </c>
      <c r="G259" s="116">
        <v>1109.58376</v>
      </c>
      <c r="H259" s="118">
        <v>0</v>
      </c>
      <c r="I259" s="116">
        <v>283.3</v>
      </c>
      <c r="J259" s="116">
        <v>180.56800000000001</v>
      </c>
      <c r="K259" s="116">
        <v>10087.832</v>
      </c>
      <c r="L259" s="116"/>
      <c r="M259" s="116">
        <f>SUM(B259:K259)</f>
        <v>20178.519759999999</v>
      </c>
      <c r="N259" s="119"/>
    </row>
    <row r="260" spans="1:14" x14ac:dyDescent="0.25">
      <c r="A260" s="103">
        <v>44228</v>
      </c>
      <c r="B260" s="31">
        <v>2125.326</v>
      </c>
      <c r="C260" s="33">
        <v>6830.59</v>
      </c>
      <c r="D260" s="31">
        <v>416.2</v>
      </c>
      <c r="E260" s="33">
        <v>159.12</v>
      </c>
      <c r="F260" s="31">
        <v>105.42</v>
      </c>
      <c r="G260" s="33">
        <v>1048.0648000000001</v>
      </c>
      <c r="H260" s="31">
        <v>0</v>
      </c>
      <c r="I260" s="33">
        <v>255.3</v>
      </c>
      <c r="J260" s="33">
        <v>158.024</v>
      </c>
      <c r="K260" s="33">
        <v>8207.0665000000008</v>
      </c>
      <c r="L260" s="33"/>
      <c r="M260" s="116">
        <f t="shared" ref="M260:M270" si="10">SUM(B260:K260)</f>
        <v>19305.111300000004</v>
      </c>
      <c r="N260" s="11"/>
    </row>
    <row r="261" spans="1:14" x14ac:dyDescent="0.25">
      <c r="A261" s="103">
        <v>44256</v>
      </c>
      <c r="B261" s="31">
        <v>2990.2109999999998</v>
      </c>
      <c r="C261" s="33">
        <v>8603.33</v>
      </c>
      <c r="D261" s="31">
        <v>363.6</v>
      </c>
      <c r="E261" s="33">
        <v>341.35</v>
      </c>
      <c r="F261" s="31">
        <v>108.075</v>
      </c>
      <c r="G261" s="33">
        <v>1244.8589999999999</v>
      </c>
      <c r="H261" s="31">
        <v>0</v>
      </c>
      <c r="I261" s="33">
        <v>195</v>
      </c>
      <c r="J261" s="33">
        <v>209.38499999999999</v>
      </c>
      <c r="K261" s="33">
        <v>6874.857</v>
      </c>
      <c r="L261" s="33"/>
      <c r="M261" s="116">
        <f t="shared" si="10"/>
        <v>20930.667000000001</v>
      </c>
      <c r="N261" s="11"/>
    </row>
    <row r="262" spans="1:14" x14ac:dyDescent="0.25">
      <c r="A262" s="103">
        <v>44287</v>
      </c>
      <c r="B262" s="31">
        <v>3055.0169999999998</v>
      </c>
      <c r="C262" s="33">
        <v>6729.9</v>
      </c>
      <c r="D262" s="31">
        <v>288.60000000000002</v>
      </c>
      <c r="E262" s="33">
        <v>318.98</v>
      </c>
      <c r="F262" s="31">
        <v>0</v>
      </c>
      <c r="G262" s="33">
        <v>1070.3586399999999</v>
      </c>
      <c r="H262" s="31">
        <v>0</v>
      </c>
      <c r="I262" s="33">
        <v>89.7</v>
      </c>
      <c r="J262" s="33">
        <v>202.37799999999999</v>
      </c>
      <c r="K262" s="33">
        <v>7828.0375000000004</v>
      </c>
      <c r="L262" s="33"/>
      <c r="M262" s="116">
        <f t="shared" si="10"/>
        <v>19582.971140000001</v>
      </c>
      <c r="N262" s="11"/>
    </row>
    <row r="263" spans="1:14" x14ac:dyDescent="0.25">
      <c r="A263" s="103">
        <v>44317</v>
      </c>
      <c r="B263" s="31">
        <v>3343.116</v>
      </c>
      <c r="C263" s="33">
        <v>7228.5</v>
      </c>
      <c r="D263" s="31">
        <v>300.5</v>
      </c>
      <c r="E263" s="33">
        <v>307.77</v>
      </c>
      <c r="F263" s="31">
        <v>0</v>
      </c>
      <c r="G263" s="33">
        <v>1170.3871200000001</v>
      </c>
      <c r="H263" s="31">
        <v>0</v>
      </c>
      <c r="I263" s="33">
        <v>271.60000000000002</v>
      </c>
      <c r="J263" s="33">
        <v>267.28699999999998</v>
      </c>
      <c r="K263" s="33">
        <v>6794.2365</v>
      </c>
      <c r="L263" s="33"/>
      <c r="M263" s="116">
        <f t="shared" si="10"/>
        <v>19683.39662</v>
      </c>
      <c r="N263" s="11"/>
    </row>
    <row r="264" spans="1:14" x14ac:dyDescent="0.25">
      <c r="A264" s="103">
        <v>44348</v>
      </c>
      <c r="B264" s="31">
        <v>2252.25</v>
      </c>
      <c r="C264" s="33">
        <v>6049.4</v>
      </c>
      <c r="D264" s="31">
        <v>261.7</v>
      </c>
      <c r="E264" s="33">
        <v>328.48</v>
      </c>
      <c r="F264" s="31">
        <v>0</v>
      </c>
      <c r="G264" s="33">
        <v>1178.3436799999999</v>
      </c>
      <c r="H264" s="31">
        <v>31.08</v>
      </c>
      <c r="I264" s="33">
        <v>283</v>
      </c>
      <c r="J264" s="33">
        <v>129.73500000000001</v>
      </c>
      <c r="K264" s="33">
        <v>10179.791999999999</v>
      </c>
      <c r="L264" s="33"/>
      <c r="M264" s="116">
        <f t="shared" si="10"/>
        <v>20693.78068</v>
      </c>
      <c r="N264" s="11"/>
    </row>
    <row r="265" spans="1:14" x14ac:dyDescent="0.25">
      <c r="A265" s="103">
        <v>44378</v>
      </c>
      <c r="B265" s="31">
        <v>1931.2139999999999</v>
      </c>
      <c r="C265" s="33">
        <v>6077.52</v>
      </c>
      <c r="D265" s="31">
        <v>334.2</v>
      </c>
      <c r="E265" s="33">
        <v>345.08</v>
      </c>
      <c r="F265" s="31">
        <v>44.024999999999999</v>
      </c>
      <c r="G265" s="33">
        <v>1451.71264</v>
      </c>
      <c r="H265" s="31">
        <v>48.36</v>
      </c>
      <c r="I265" s="33">
        <v>191</v>
      </c>
      <c r="J265" s="33">
        <v>206.78</v>
      </c>
      <c r="K265" s="33">
        <v>10332.4185</v>
      </c>
      <c r="L265" s="33"/>
      <c r="M265" s="116">
        <f t="shared" si="10"/>
        <v>20962.310140000001</v>
      </c>
      <c r="N265" s="11"/>
    </row>
    <row r="266" spans="1:14" x14ac:dyDescent="0.25">
      <c r="A266" s="103">
        <v>44409</v>
      </c>
      <c r="B266" s="31">
        <v>1698.2909999999999</v>
      </c>
      <c r="C266" s="33">
        <v>6644.93</v>
      </c>
      <c r="D266" s="31">
        <v>328.9</v>
      </c>
      <c r="E266" s="33">
        <v>347.21</v>
      </c>
      <c r="F266" s="31">
        <v>107.52</v>
      </c>
      <c r="G266" s="33">
        <v>1666.3023999999998</v>
      </c>
      <c r="H266" s="31">
        <v>47.76</v>
      </c>
      <c r="I266" s="33">
        <v>225</v>
      </c>
      <c r="J266" s="33">
        <v>199.505</v>
      </c>
      <c r="K266" s="33">
        <v>10693.0905</v>
      </c>
      <c r="L266" s="33"/>
      <c r="M266" s="116">
        <f t="shared" si="10"/>
        <v>21958.508900000001</v>
      </c>
      <c r="N266" s="11"/>
    </row>
    <row r="267" spans="1:14" x14ac:dyDescent="0.25">
      <c r="A267" s="103">
        <v>44440</v>
      </c>
      <c r="B267" s="31">
        <v>1774.038</v>
      </c>
      <c r="C267" s="33">
        <v>6609.5</v>
      </c>
      <c r="D267" s="31">
        <v>296.2</v>
      </c>
      <c r="E267" s="33">
        <v>33.222000000000001</v>
      </c>
      <c r="F267" s="31">
        <v>106.23</v>
      </c>
      <c r="G267" s="33">
        <v>1155.6936000000001</v>
      </c>
      <c r="H267" s="31">
        <v>45</v>
      </c>
      <c r="I267" s="33">
        <v>223</v>
      </c>
      <c r="J267" s="33">
        <v>172.51</v>
      </c>
      <c r="K267" s="33">
        <v>11264.383</v>
      </c>
      <c r="L267" s="33"/>
      <c r="M267" s="116">
        <f t="shared" si="10"/>
        <v>21679.776600000001</v>
      </c>
      <c r="N267" s="11"/>
    </row>
    <row r="268" spans="1:14" x14ac:dyDescent="0.25">
      <c r="A268" s="103">
        <v>44470</v>
      </c>
      <c r="B268" s="31">
        <v>1935.2339999999999</v>
      </c>
      <c r="C268" s="33">
        <v>4873.82</v>
      </c>
      <c r="D268" s="31">
        <v>342.7</v>
      </c>
      <c r="E268" s="33">
        <v>316.23</v>
      </c>
      <c r="F268" s="31">
        <v>53.265000000000001</v>
      </c>
      <c r="G268" s="33">
        <v>1168.0819199999999</v>
      </c>
      <c r="H268" s="31">
        <v>41.64</v>
      </c>
      <c r="I268" s="33">
        <v>185</v>
      </c>
      <c r="J268" s="33">
        <v>159.75</v>
      </c>
      <c r="K268" s="33">
        <v>11342.257</v>
      </c>
      <c r="L268" s="33"/>
      <c r="M268" s="116">
        <f t="shared" si="10"/>
        <v>20417.977919999998</v>
      </c>
      <c r="N268" s="11"/>
    </row>
    <row r="269" spans="1:14" x14ac:dyDescent="0.25">
      <c r="A269" s="103">
        <v>44501</v>
      </c>
      <c r="B269" s="31">
        <v>1572.921</v>
      </c>
      <c r="C269" s="33">
        <v>4279.8999999999996</v>
      </c>
      <c r="D269" s="31">
        <v>581.29999999999995</v>
      </c>
      <c r="E269" s="33">
        <v>316.25</v>
      </c>
      <c r="F269" s="31">
        <v>139.97999999999999</v>
      </c>
      <c r="G269" s="33">
        <v>1579.018</v>
      </c>
      <c r="H269" s="31">
        <v>46.92</v>
      </c>
      <c r="I269" s="33">
        <v>166</v>
      </c>
      <c r="J269" s="33">
        <v>193.75</v>
      </c>
      <c r="K269" s="33">
        <v>12367.645</v>
      </c>
      <c r="L269" s="33"/>
      <c r="M269" s="116">
        <f t="shared" si="10"/>
        <v>21243.684000000001</v>
      </c>
      <c r="N269" s="11"/>
    </row>
    <row r="270" spans="1:14" x14ac:dyDescent="0.25">
      <c r="A270" s="103">
        <v>44531</v>
      </c>
      <c r="B270" s="31">
        <v>1880.55</v>
      </c>
      <c r="C270" s="33">
        <v>5279</v>
      </c>
      <c r="D270" s="31">
        <v>603.1</v>
      </c>
      <c r="E270" s="33">
        <v>313.76</v>
      </c>
      <c r="F270" s="31">
        <v>156.36000000000001</v>
      </c>
      <c r="G270" s="33">
        <v>1447.7511200000001</v>
      </c>
      <c r="H270" s="31">
        <v>45.72</v>
      </c>
      <c r="I270" s="33">
        <v>99</v>
      </c>
      <c r="J270" s="33">
        <v>213.57499999999999</v>
      </c>
      <c r="K270" s="33">
        <v>12023.335999999999</v>
      </c>
      <c r="L270" s="33"/>
      <c r="M270" s="116">
        <f t="shared" si="10"/>
        <v>22062.152119999999</v>
      </c>
      <c r="N270" s="11"/>
    </row>
    <row r="271" spans="1:14" x14ac:dyDescent="0.25">
      <c r="A271" s="103">
        <v>44562</v>
      </c>
      <c r="B271" s="31">
        <v>2040.4860000000001</v>
      </c>
      <c r="C271" s="33">
        <v>5223.04</v>
      </c>
      <c r="D271" s="31">
        <v>557</v>
      </c>
      <c r="E271" s="33">
        <v>340.94</v>
      </c>
      <c r="F271" s="31">
        <v>174.54</v>
      </c>
      <c r="G271" s="33">
        <v>1435.0499199999999</v>
      </c>
      <c r="H271" s="31">
        <v>45.48</v>
      </c>
      <c r="I271" s="33">
        <v>134</v>
      </c>
      <c r="J271" s="33">
        <v>203.57599999999999</v>
      </c>
      <c r="K271" s="33">
        <v>12755.682000000001</v>
      </c>
      <c r="L271" s="33">
        <v>802.7</v>
      </c>
      <c r="M271" s="116">
        <v>23712.493919999997</v>
      </c>
      <c r="N271" s="11"/>
    </row>
    <row r="272" spans="1:14" x14ac:dyDescent="0.25">
      <c r="A272" s="103">
        <v>44593</v>
      </c>
      <c r="B272" s="31">
        <v>2155.3980000000001</v>
      </c>
      <c r="C272" s="33">
        <v>7439.45</v>
      </c>
      <c r="D272" s="31">
        <v>518.4</v>
      </c>
      <c r="E272" s="33">
        <v>459.72</v>
      </c>
      <c r="F272" s="31">
        <v>165.54</v>
      </c>
      <c r="G272" s="33">
        <v>1284.518</v>
      </c>
      <c r="H272" s="31">
        <v>39.119999999999997</v>
      </c>
      <c r="I272" s="33">
        <v>183</v>
      </c>
      <c r="J272" s="33">
        <v>191.625</v>
      </c>
      <c r="K272" s="33">
        <v>8052.0540000000001</v>
      </c>
      <c r="L272" s="33">
        <v>826</v>
      </c>
      <c r="M272" s="116">
        <v>21314.825000000001</v>
      </c>
      <c r="N272" s="11"/>
    </row>
    <row r="273" spans="1:15" x14ac:dyDescent="0.25">
      <c r="A273" s="103">
        <v>44621</v>
      </c>
      <c r="B273" s="31">
        <v>2735.7539999999999</v>
      </c>
      <c r="C273" s="33">
        <v>8071.5</v>
      </c>
      <c r="D273" s="31">
        <v>572.9</v>
      </c>
      <c r="E273" s="33">
        <v>523.67999999999995</v>
      </c>
      <c r="F273" s="31">
        <v>187.59</v>
      </c>
      <c r="G273" s="33">
        <v>1318.19264</v>
      </c>
      <c r="H273" s="31">
        <v>36.119999999999997</v>
      </c>
      <c r="I273" s="33">
        <v>207</v>
      </c>
      <c r="J273" s="33">
        <v>197.684</v>
      </c>
      <c r="K273" s="33">
        <v>9911.5750000000007</v>
      </c>
      <c r="L273" s="33">
        <v>1139</v>
      </c>
      <c r="M273" s="116">
        <v>24900.995640000001</v>
      </c>
      <c r="N273" s="11"/>
    </row>
    <row r="274" spans="1:15" x14ac:dyDescent="0.25">
      <c r="B274" s="59"/>
      <c r="C274" s="60"/>
      <c r="D274" s="61"/>
      <c r="E274" s="62"/>
      <c r="F274" s="61"/>
      <c r="G274" s="63"/>
      <c r="H274" s="64"/>
      <c r="I274" s="64"/>
      <c r="J274" s="64"/>
      <c r="K274" s="64"/>
      <c r="L274" s="64"/>
      <c r="M274" s="65"/>
    </row>
    <row r="275" spans="1:15" x14ac:dyDescent="0.25">
      <c r="A275" s="29" t="s">
        <v>69</v>
      </c>
      <c r="B275" s="66"/>
      <c r="C275" s="66"/>
      <c r="D275" s="66"/>
      <c r="E275" s="66"/>
      <c r="F275" s="67"/>
      <c r="G275" s="66"/>
      <c r="H275" s="66"/>
      <c r="I275" s="66"/>
      <c r="J275" s="66"/>
      <c r="K275" s="66"/>
      <c r="L275" s="66"/>
      <c r="M275" s="73"/>
      <c r="O275" s="11"/>
    </row>
    <row r="276" spans="1:15" x14ac:dyDescent="0.25">
      <c r="A276" s="77" t="s">
        <v>12</v>
      </c>
      <c r="B276" s="24"/>
      <c r="C276" s="24"/>
      <c r="D276" s="24"/>
      <c r="E276" s="24"/>
      <c r="F276" s="24"/>
      <c r="G276" s="68"/>
      <c r="H276" s="68"/>
      <c r="I276" s="68"/>
      <c r="J276" s="68"/>
      <c r="K276" s="68"/>
      <c r="L276" s="68"/>
      <c r="M276" s="25"/>
      <c r="N276" s="14"/>
      <c r="O276" s="11"/>
    </row>
    <row r="277" spans="1:15" x14ac:dyDescent="0.25">
      <c r="A277" s="26"/>
      <c r="B277" s="27"/>
      <c r="C277" s="27"/>
      <c r="D277" s="69"/>
      <c r="E277" s="70"/>
      <c r="F277" s="69"/>
      <c r="G277" s="69"/>
      <c r="H277" s="69"/>
      <c r="I277" s="69"/>
      <c r="J277" s="69"/>
      <c r="K277" s="69"/>
      <c r="L277" s="69"/>
      <c r="M277" s="71"/>
      <c r="O277" s="14"/>
    </row>
    <row r="278" spans="1:15" x14ac:dyDescent="0.25">
      <c r="E278" s="3"/>
      <c r="M278" s="2"/>
    </row>
    <row r="279" spans="1:15" x14ac:dyDescent="0.25">
      <c r="B279" s="15"/>
      <c r="C279" s="11"/>
      <c r="D279" s="11"/>
      <c r="E279" s="15"/>
      <c r="F279" s="15"/>
      <c r="G279" s="15"/>
      <c r="H279" s="15"/>
      <c r="I279" s="15"/>
      <c r="J279" s="15"/>
      <c r="K279" s="15"/>
      <c r="L279" s="15"/>
      <c r="O279" s="14"/>
    </row>
    <row r="280" spans="1:15" x14ac:dyDescent="0.25">
      <c r="B280" s="15"/>
      <c r="C280" s="11"/>
      <c r="D280" s="11"/>
      <c r="E280" s="16"/>
      <c r="F280" s="11"/>
      <c r="G280" s="15"/>
      <c r="H280" s="15"/>
      <c r="I280" s="15"/>
      <c r="J280" s="15"/>
      <c r="K280" s="15"/>
      <c r="L280" s="15"/>
    </row>
    <row r="281" spans="1:15" x14ac:dyDescent="0.25">
      <c r="D281" s="76"/>
      <c r="E281" s="3"/>
      <c r="F281" s="14"/>
      <c r="G281" s="9"/>
      <c r="H281" s="11"/>
      <c r="I281" s="11"/>
      <c r="J281" s="11"/>
      <c r="K281" s="11"/>
      <c r="L281" s="11"/>
      <c r="M281" s="3"/>
    </row>
    <row r="282" spans="1:15" x14ac:dyDescent="0.25">
      <c r="C282" s="10"/>
      <c r="D282" s="76"/>
      <c r="E282" s="3"/>
      <c r="F282" s="15"/>
      <c r="G282" s="10"/>
      <c r="M282" s="13"/>
    </row>
    <row r="283" spans="1:15" x14ac:dyDescent="0.25">
      <c r="C283" s="7"/>
      <c r="D283" s="7"/>
      <c r="E283" s="20"/>
      <c r="F283" s="7"/>
      <c r="G283" s="17"/>
      <c r="H283" s="12"/>
      <c r="I283" s="12"/>
      <c r="J283" s="12"/>
      <c r="K283" s="12"/>
      <c r="L283" s="12"/>
      <c r="M283" s="20"/>
    </row>
    <row r="284" spans="1:15" x14ac:dyDescent="0.25">
      <c r="C284" s="7"/>
      <c r="D284" s="7"/>
      <c r="E284" s="21"/>
      <c r="F284" s="7"/>
      <c r="G284" s="7"/>
      <c r="H284" s="7"/>
      <c r="I284" s="7"/>
      <c r="J284" s="7"/>
      <c r="K284" s="75"/>
      <c r="L284" s="75"/>
      <c r="M284" s="74"/>
    </row>
    <row r="285" spans="1:15" x14ac:dyDescent="0.25">
      <c r="C285" s="23"/>
      <c r="D285" s="7"/>
      <c r="E285" s="20"/>
      <c r="F285" s="7"/>
      <c r="G285" s="7"/>
      <c r="H285" s="7"/>
      <c r="I285" s="7"/>
      <c r="J285" s="7"/>
      <c r="K285" s="7"/>
      <c r="L285" s="7"/>
      <c r="M285" s="22"/>
    </row>
    <row r="286" spans="1:15" x14ac:dyDescent="0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5" x14ac:dyDescent="0.2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5" x14ac:dyDescent="0.2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90" spans="3:4" x14ac:dyDescent="0.25">
      <c r="C290" s="19"/>
      <c r="D290" s="11"/>
    </row>
    <row r="291" spans="3:4" x14ac:dyDescent="0.25">
      <c r="C291" s="11"/>
    </row>
  </sheetData>
  <mergeCells count="2">
    <mergeCell ref="A4:M4"/>
    <mergeCell ref="A5:M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M222:M230 M232:M233 M128:M134 M143:M149 M156:M165 M190:M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113"/>
  <sheetViews>
    <sheetView tabSelected="1" workbookViewId="0">
      <pane xSplit="1" ySplit="6" topLeftCell="D82" activePane="bottomRight" state="frozen"/>
      <selection pane="topRight" activeCell="B1" sqref="B1"/>
      <selection pane="bottomLeft" activeCell="A7" sqref="A7"/>
      <selection pane="bottomRight" activeCell="F99" sqref="F99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2" width="14.33203125" customWidth="1"/>
    <col min="13" max="13" width="12.6640625" customWidth="1"/>
    <col min="14" max="14" width="14.21875" customWidth="1"/>
  </cols>
  <sheetData>
    <row r="1" spans="1:14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8"/>
    </row>
    <row r="3" spans="1:14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10" t="s">
        <v>38</v>
      </c>
    </row>
    <row r="4" spans="1:14" x14ac:dyDescent="0.25">
      <c r="A4" s="127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4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4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68</v>
      </c>
      <c r="M6" s="102" t="s">
        <v>6</v>
      </c>
    </row>
    <row r="7" spans="1:14" x14ac:dyDescent="0.25">
      <c r="A7" s="103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/>
      <c r="M7" s="35">
        <f>SUM(Données_mensuelles!M7:M9)</f>
        <v>27999</v>
      </c>
    </row>
    <row r="8" spans="1:14" x14ac:dyDescent="0.25">
      <c r="A8" s="103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/>
      <c r="M8" s="35">
        <f>SUM(Données_mensuelles!M10:M12)</f>
        <v>33394</v>
      </c>
    </row>
    <row r="9" spans="1:14" x14ac:dyDescent="0.25">
      <c r="A9" s="103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/>
      <c r="M9" s="35">
        <f>SUM(Données_mensuelles!M13:M15)</f>
        <v>28684.301500000001</v>
      </c>
    </row>
    <row r="10" spans="1:14" x14ac:dyDescent="0.25">
      <c r="A10" s="103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/>
      <c r="M10" s="35">
        <f>SUM(Données_mensuelles!M16:M18)</f>
        <v>23259.792000000001</v>
      </c>
    </row>
    <row r="11" spans="1:14" x14ac:dyDescent="0.25">
      <c r="A11" s="103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/>
      <c r="M11" s="35">
        <f>SUM(Données_mensuelles!M19:M21)</f>
        <v>22534.334000000003</v>
      </c>
    </row>
    <row r="12" spans="1:14" x14ac:dyDescent="0.25">
      <c r="A12" s="103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/>
      <c r="M12" s="35">
        <f>SUM(Données_mensuelles!M22:M24)</f>
        <v>30917</v>
      </c>
    </row>
    <row r="13" spans="1:14" x14ac:dyDescent="0.25">
      <c r="A13" s="103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>
        <f>SUM(Données_mensuelles!K25:K27)</f>
        <v>0</v>
      </c>
      <c r="L13" s="35"/>
      <c r="M13" s="35">
        <f>SUM(Données_mensuelles!M25:M27)</f>
        <v>27265.152999999998</v>
      </c>
    </row>
    <row r="14" spans="1:14" x14ac:dyDescent="0.25">
      <c r="A14" s="103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>
        <f>SUM(Données_mensuelles!K28:K30)</f>
        <v>0</v>
      </c>
      <c r="L14" s="35"/>
      <c r="M14" s="35">
        <f>SUM(Données_mensuelles!M28:M30)</f>
        <v>33832.221999999994</v>
      </c>
    </row>
    <row r="15" spans="1:14" x14ac:dyDescent="0.25">
      <c r="A15" s="103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>
        <f>SUM(Données_mensuelles!K31:K33)</f>
        <v>0</v>
      </c>
      <c r="L15" s="35"/>
      <c r="M15" s="35">
        <f>SUM(Données_mensuelles!M31:M33)</f>
        <v>37407.027000000002</v>
      </c>
    </row>
    <row r="16" spans="1:14" x14ac:dyDescent="0.25">
      <c r="A16" s="103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/>
      <c r="M16" s="37">
        <f>SUM(Données_mensuelles!M34:M36)</f>
        <v>35164.399999999994</v>
      </c>
    </row>
    <row r="17" spans="1:13" x14ac:dyDescent="0.25">
      <c r="A17" s="103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/>
      <c r="M17" s="37">
        <f>SUM(Données_mensuelles!M34:M36)</f>
        <v>35164.399999999994</v>
      </c>
    </row>
    <row r="18" spans="1:13" x14ac:dyDescent="0.25">
      <c r="A18" s="103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/>
      <c r="M18" s="37">
        <f>SUM(Données_mensuelles!M40:M42)</f>
        <v>26659.781999999999</v>
      </c>
    </row>
    <row r="19" spans="1:13" x14ac:dyDescent="0.25">
      <c r="A19" s="103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>
        <f>SUM(Données_mensuelles!K43:K45)</f>
        <v>0</v>
      </c>
      <c r="L19" s="35"/>
      <c r="M19" s="35">
        <f>SUM(Données_mensuelles!M43:M45)</f>
        <v>28354.798499999997</v>
      </c>
    </row>
    <row r="20" spans="1:13" x14ac:dyDescent="0.25">
      <c r="A20" s="103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/>
      <c r="M20" s="37">
        <f>SUM(Données_mensuelles!M46:M48)</f>
        <v>25901</v>
      </c>
    </row>
    <row r="21" spans="1:13" x14ac:dyDescent="0.25">
      <c r="A21" s="103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/>
      <c r="M21" s="37">
        <f>SUM(Données_mensuelles!M49:M51)</f>
        <v>23244.65</v>
      </c>
    </row>
    <row r="22" spans="1:13" x14ac:dyDescent="0.25">
      <c r="A22" s="103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/>
      <c r="M22" s="37">
        <f>SUM(Données_mensuelles!M52:M54)</f>
        <v>23971</v>
      </c>
    </row>
    <row r="23" spans="1:13" x14ac:dyDescent="0.25">
      <c r="A23" s="103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>
        <f>SUM(Données_mensuelles!K55:K57)</f>
        <v>0</v>
      </c>
      <c r="L23" s="35"/>
      <c r="M23" s="35">
        <f>SUM(Données_mensuelles!M55:M57)</f>
        <v>23357.845499999999</v>
      </c>
    </row>
    <row r="24" spans="1:13" x14ac:dyDescent="0.25">
      <c r="A24" s="103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/>
      <c r="M24" s="37">
        <f>SUM(Données_mensuelles!M58:M60)</f>
        <v>25401.794000000002</v>
      </c>
    </row>
    <row r="25" spans="1:13" x14ac:dyDescent="0.25">
      <c r="A25" s="103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>
        <f>SUM(Données_mensuelles!K61:K63)</f>
        <v>0</v>
      </c>
      <c r="L25" s="37"/>
      <c r="M25" s="37">
        <f>SUM(Données_mensuelles!M61:M63)</f>
        <v>21264.603500000001</v>
      </c>
    </row>
    <row r="26" spans="1:13" x14ac:dyDescent="0.25">
      <c r="A26" s="103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/>
      <c r="M26" s="37">
        <f>SUM(Données_mensuelles!M64:M66)</f>
        <v>21553.637500000001</v>
      </c>
    </row>
    <row r="27" spans="1:13" x14ac:dyDescent="0.25">
      <c r="A27" s="103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>
        <f>SUM(Données_mensuelles!K67:K69)</f>
        <v>0</v>
      </c>
      <c r="L27" s="35"/>
      <c r="M27" s="35">
        <f>SUM(Données_mensuelles!M67:M69)</f>
        <v>27046.607</v>
      </c>
    </row>
    <row r="28" spans="1:13" x14ac:dyDescent="0.25">
      <c r="A28" s="103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/>
      <c r="M28" s="37">
        <f>SUM(Données_mensuelles!M70:M72)</f>
        <v>27507.0965</v>
      </c>
    </row>
    <row r="29" spans="1:13" x14ac:dyDescent="0.25">
      <c r="A29" s="103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/>
      <c r="M29" s="37">
        <f>SUM(Données_mensuelles!M73:M75)</f>
        <v>22844.317500000001</v>
      </c>
    </row>
    <row r="30" spans="1:13" x14ac:dyDescent="0.25">
      <c r="A30" s="103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/>
      <c r="M30" s="37">
        <f>SUM(Données_mensuelles!M76:M78)</f>
        <v>22868.6175</v>
      </c>
    </row>
    <row r="31" spans="1:13" x14ac:dyDescent="0.25">
      <c r="A31" s="103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>
        <f>SUM(Données_mensuelles!K79:K81)</f>
        <v>0</v>
      </c>
      <c r="L31" s="35"/>
      <c r="M31" s="35">
        <f>SUM(Données_mensuelles!M79:M81)</f>
        <v>20638.855</v>
      </c>
    </row>
    <row r="32" spans="1:13" x14ac:dyDescent="0.25">
      <c r="A32" s="103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/>
      <c r="M32" s="37">
        <f>SUM(Données_mensuelles!M82:M84)</f>
        <v>25036.042999999998</v>
      </c>
    </row>
    <row r="33" spans="1:16" x14ac:dyDescent="0.25">
      <c r="A33" s="103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>
        <f>SUM(Données_mensuelles!K85:K87)</f>
        <v>0</v>
      </c>
      <c r="L33" s="37"/>
      <c r="M33" s="37">
        <f>SUM(Données_mensuelles!M85:M87)</f>
        <v>21547.252</v>
      </c>
    </row>
    <row r="34" spans="1:16" x14ac:dyDescent="0.25">
      <c r="A34" s="103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>
        <f>SUM(Données_mensuelles!K88:K90)</f>
        <v>0</v>
      </c>
      <c r="L34" s="37"/>
      <c r="M34" s="37">
        <f>SUM(Données_mensuelles!M88:M90)</f>
        <v>26113.993399999999</v>
      </c>
    </row>
    <row r="35" spans="1:16" x14ac:dyDescent="0.25">
      <c r="A35" s="103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/>
      <c r="M35" s="35">
        <f>SUM(Données_mensuelles!M91:M93)</f>
        <v>36441.498</v>
      </c>
    </row>
    <row r="36" spans="1:16" x14ac:dyDescent="0.25">
      <c r="A36" s="103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/>
      <c r="M36" s="37">
        <f>SUM(Données_mensuelles!M94:M96)</f>
        <v>29948.114200000004</v>
      </c>
    </row>
    <row r="37" spans="1:16" x14ac:dyDescent="0.25">
      <c r="A37" s="103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>
        <f>SUM(Données_mensuelles!K97:K99)</f>
        <v>0</v>
      </c>
      <c r="L37" s="37"/>
      <c r="M37" s="37">
        <f>SUM(Données_mensuelles!M97:M99)</f>
        <v>28352.396000000001</v>
      </c>
    </row>
    <row r="38" spans="1:16" x14ac:dyDescent="0.25">
      <c r="A38" s="103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/>
      <c r="M38" s="37">
        <f>SUM(Données_mensuelles!M100:M102)</f>
        <v>22716.423000000003</v>
      </c>
    </row>
    <row r="39" spans="1:16" x14ac:dyDescent="0.25">
      <c r="A39" s="103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/>
      <c r="M39" s="35">
        <f>SUM(Données_mensuelles!M103:M105)</f>
        <v>24262.438999999998</v>
      </c>
    </row>
    <row r="40" spans="1:16" x14ac:dyDescent="0.25">
      <c r="A40" s="103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/>
      <c r="M40" s="37">
        <f>SUM(Données_mensuelles!M106:M108)</f>
        <v>27987.172999999999</v>
      </c>
    </row>
    <row r="41" spans="1:16" x14ac:dyDescent="0.25">
      <c r="A41" s="103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/>
      <c r="M41" s="37">
        <f>SUM(Données_mensuelles!M109:M111)</f>
        <v>30151.207000000002</v>
      </c>
    </row>
    <row r="42" spans="1:16" x14ac:dyDescent="0.25">
      <c r="A42" s="103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/>
      <c r="M42" s="37">
        <f>SUM(Données_mensuelles!M112:M114)</f>
        <v>29388.520999999997</v>
      </c>
    </row>
    <row r="43" spans="1:16" x14ac:dyDescent="0.25">
      <c r="A43" s="103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>
        <f>SUM(Données_mensuelles!K115:K117)</f>
        <v>0</v>
      </c>
      <c r="L43" s="35"/>
      <c r="M43" s="35">
        <f>SUM(Données_mensuelles!M115:M117)</f>
        <v>28126.957000000002</v>
      </c>
    </row>
    <row r="44" spans="1:16" x14ac:dyDescent="0.25">
      <c r="A44" s="103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/>
      <c r="M44" s="37">
        <f>SUM(Données_mensuelles!M118:M120)</f>
        <v>29550.055999999997</v>
      </c>
    </row>
    <row r="45" spans="1:16" x14ac:dyDescent="0.25">
      <c r="A45" s="103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/>
      <c r="M45" s="37">
        <f>SUM(Données_mensuelles!M121:M123)</f>
        <v>31500.208999999995</v>
      </c>
      <c r="O45" s="11"/>
    </row>
    <row r="46" spans="1:16" x14ac:dyDescent="0.25">
      <c r="A46" s="103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>
        <f>SUM(Données_mensuelles!K124:K126)</f>
        <v>2800.5</v>
      </c>
      <c r="L46" s="37"/>
      <c r="M46" s="37">
        <f>SUM(Données_mensuelles!M124:M126)</f>
        <v>31970.076000000001</v>
      </c>
    </row>
    <row r="47" spans="1:16" x14ac:dyDescent="0.25">
      <c r="A47" s="103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/>
      <c r="M47" s="35">
        <f>SUM(Données_mensuelles!M127:M129)</f>
        <v>35068.708999999995</v>
      </c>
      <c r="P47" s="11"/>
    </row>
    <row r="48" spans="1:16" x14ac:dyDescent="0.25">
      <c r="A48" s="103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2187.0100000000002</v>
      </c>
      <c r="L48" s="37"/>
      <c r="M48" s="37">
        <f>SUM(Données_mensuelles!M130:M132)</f>
        <v>34745.877999999997</v>
      </c>
      <c r="P48" s="11"/>
    </row>
    <row r="49" spans="1:16" x14ac:dyDescent="0.25">
      <c r="A49" s="103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/>
      <c r="M49" s="37">
        <f>SUM(Données_mensuelles!M133:M135)</f>
        <v>33577.8249</v>
      </c>
      <c r="P49" s="11"/>
    </row>
    <row r="50" spans="1:16" x14ac:dyDescent="0.25">
      <c r="A50" s="103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>
        <f>SUM(Données_mensuelles!K136:K138)</f>
        <v>9297.6550000000025</v>
      </c>
      <c r="L50" s="37"/>
      <c r="M50" s="37">
        <f>SUM(Données_mensuelles!M136:M138)</f>
        <v>38638.7693</v>
      </c>
      <c r="P50" s="11"/>
    </row>
    <row r="51" spans="1:16" x14ac:dyDescent="0.25">
      <c r="A51" s="103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6567.5730000000003</v>
      </c>
      <c r="L51" s="35"/>
      <c r="M51" s="35">
        <f>SUM(Données_mensuelles!M139:M141)</f>
        <v>35343.733999999997</v>
      </c>
      <c r="P51" s="11"/>
    </row>
    <row r="52" spans="1:16" x14ac:dyDescent="0.25">
      <c r="A52" s="103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/>
      <c r="M52" s="37">
        <f>SUM(Données_mensuelles!M142:M144)</f>
        <v>38931.702471999997</v>
      </c>
      <c r="P52" s="11"/>
    </row>
    <row r="53" spans="1:16" x14ac:dyDescent="0.25">
      <c r="A53" s="103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>
        <f>SUM(Données_mensuelles!K145:K147)</f>
        <v>1196.24</v>
      </c>
      <c r="L53" s="37"/>
      <c r="M53" s="37">
        <f>SUM(Données_mensuelles!M145:M147)</f>
        <v>34435.279739999998</v>
      </c>
      <c r="P53" s="11"/>
    </row>
    <row r="54" spans="1:16" x14ac:dyDescent="0.25">
      <c r="A54" s="103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545.57000000000005</v>
      </c>
      <c r="L54" s="37"/>
      <c r="M54" s="37">
        <f>SUM(Données_mensuelles!M148:M150)</f>
        <v>32439.814760000001</v>
      </c>
      <c r="P54" s="11"/>
    </row>
    <row r="55" spans="1:16" x14ac:dyDescent="0.25">
      <c r="A55" s="103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/>
      <c r="M55" s="35">
        <f>SUM(Données_mensuelles!M151:M153)</f>
        <v>39446.016499999998</v>
      </c>
      <c r="P55" s="11"/>
    </row>
    <row r="56" spans="1:16" x14ac:dyDescent="0.25">
      <c r="A56" s="103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>
        <f>SUM(Données_mensuelles!K154:K156)</f>
        <v>63.89</v>
      </c>
      <c r="L56" s="37"/>
      <c r="M56" s="37">
        <f>SUM(Données_mensuelles!M154:M156)</f>
        <v>37450.020000000004</v>
      </c>
      <c r="P56" s="11"/>
    </row>
    <row r="57" spans="1:16" x14ac:dyDescent="0.25">
      <c r="A57" s="103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/>
      <c r="M57" s="37">
        <f>SUM(Données_mensuelles!M157:M159)</f>
        <v>31614.663999999997</v>
      </c>
      <c r="P57" s="11"/>
    </row>
    <row r="58" spans="1:16" x14ac:dyDescent="0.25">
      <c r="A58" s="103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>
        <f>SUM(Données_mensuelles!K160:K162)</f>
        <v>1170.1199999999999</v>
      </c>
      <c r="L58" s="37"/>
      <c r="M58" s="37">
        <f>SUM(Données_mensuelles!M160:M162)</f>
        <v>33184.112999999998</v>
      </c>
      <c r="P58" s="11"/>
    </row>
    <row r="59" spans="1:16" x14ac:dyDescent="0.25">
      <c r="A59" s="103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/>
      <c r="M59" s="35">
        <f>SUM(Données_mensuelles!M163:M165)</f>
        <v>33493.79</v>
      </c>
      <c r="P59" s="11"/>
    </row>
    <row r="60" spans="1:16" x14ac:dyDescent="0.25">
      <c r="A60" s="103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4122.3889999999992</v>
      </c>
      <c r="L60" s="37"/>
      <c r="M60" s="37">
        <f>SUM(Données_mensuelles!M166:M168)</f>
        <v>39644.165000000001</v>
      </c>
      <c r="P60" s="11"/>
    </row>
    <row r="61" spans="1:16" x14ac:dyDescent="0.25">
      <c r="A61" s="103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>
        <f>SUM(Données_mensuelles!K169:K171)</f>
        <v>6625.5170000000007</v>
      </c>
      <c r="L61" s="37"/>
      <c r="M61" s="37">
        <f>SUM(Données_mensuelles!M169:M171)</f>
        <v>42247.724999999999</v>
      </c>
      <c r="P61" s="11"/>
    </row>
    <row r="62" spans="1:16" x14ac:dyDescent="0.25">
      <c r="A62" s="103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>
        <f>SUM(Données_mensuelles!K172:K174)</f>
        <v>8603.1490000000013</v>
      </c>
      <c r="L62" s="37"/>
      <c r="M62" s="37">
        <f>SUM(Données_mensuelles!M172:M174)</f>
        <v>43735.218000000001</v>
      </c>
      <c r="P62" s="11"/>
    </row>
    <row r="63" spans="1:16" x14ac:dyDescent="0.25">
      <c r="A63" s="103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>
        <f>SUM(Données_mensuelles!K175:K177)</f>
        <v>6776.0370000000003</v>
      </c>
      <c r="L63" s="35"/>
      <c r="M63" s="35">
        <f>SUM(Données_mensuelles!M175:M177)</f>
        <v>47544.72</v>
      </c>
      <c r="O63" s="10"/>
      <c r="P63" s="11"/>
    </row>
    <row r="64" spans="1:16" x14ac:dyDescent="0.25">
      <c r="A64" s="103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>
        <f>SUM(Données_mensuelles!K178:K180)</f>
        <v>6866.7</v>
      </c>
      <c r="L64" s="37"/>
      <c r="M64" s="37">
        <f>SUM(Données_mensuelles!M178:M180)</f>
        <v>45332.495999999992</v>
      </c>
      <c r="O64" s="10"/>
      <c r="P64" s="11"/>
    </row>
    <row r="65" spans="1:40" x14ac:dyDescent="0.25">
      <c r="A65" s="103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>
        <f>SUM(Données_mensuelles!K181:K183)</f>
        <v>9016.5580000000009</v>
      </c>
      <c r="L65" s="37"/>
      <c r="M65" s="37">
        <f>SUM(Données_mensuelles!M181:M183)</f>
        <v>37880.417000000001</v>
      </c>
      <c r="P65" s="11"/>
    </row>
    <row r="66" spans="1:40" x14ac:dyDescent="0.25">
      <c r="A66" s="103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/>
      <c r="M66" s="37">
        <f>SUM(Données_mensuelles!M184:M186)</f>
        <v>43090.671000000002</v>
      </c>
      <c r="P66" s="11"/>
    </row>
    <row r="67" spans="1:40" x14ac:dyDescent="0.25">
      <c r="A67" s="103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/>
      <c r="M67" s="35">
        <f>SUM(Données_mensuelles!M187:M189)</f>
        <v>43305.025999999998</v>
      </c>
      <c r="P67" s="11"/>
    </row>
    <row r="68" spans="1:40" x14ac:dyDescent="0.25">
      <c r="A68" s="103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>
        <f>SUM(Données_mensuelles!K190:K192)</f>
        <v>4585.2969999999996</v>
      </c>
      <c r="L68" s="37"/>
      <c r="M68" s="37">
        <f>SUM(Données_mensuelles!M190:M192)</f>
        <v>43580.904999999999</v>
      </c>
      <c r="P68" s="11"/>
    </row>
    <row r="69" spans="1:40" x14ac:dyDescent="0.25">
      <c r="A69" s="103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/>
      <c r="M69" s="37">
        <f>SUM(Données_mensuelles!M193:M195)</f>
        <v>39439.429799999998</v>
      </c>
      <c r="P69" s="11"/>
    </row>
    <row r="70" spans="1:40" x14ac:dyDescent="0.25">
      <c r="A70" s="103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10838.558000000001</v>
      </c>
      <c r="L70" s="37"/>
      <c r="M70" s="37">
        <f>SUM(Données_mensuelles!M196:M198)</f>
        <v>39659.222999999998</v>
      </c>
      <c r="P70" s="11"/>
    </row>
    <row r="71" spans="1:40" x14ac:dyDescent="0.25">
      <c r="A71" s="103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>
        <f>SUM(Données_mensuelles!K199:K201)</f>
        <v>4773.8639999999996</v>
      </c>
      <c r="L71" s="35"/>
      <c r="M71" s="35">
        <f>SUM(Données_mensuelles!M199:M201)</f>
        <v>38668.713000000003</v>
      </c>
      <c r="P71" s="11"/>
    </row>
    <row r="72" spans="1:40" x14ac:dyDescent="0.25">
      <c r="A72" s="103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>
        <f>SUM(Données_mensuelles!K202:K204)</f>
        <v>2679.5709999999999</v>
      </c>
      <c r="L72" s="37"/>
      <c r="M72" s="37">
        <f>SUM(Données_mensuelles!M202:M204)</f>
        <v>44430.238440000001</v>
      </c>
      <c r="O72" s="14"/>
      <c r="P72" s="11"/>
      <c r="AN72" s="10">
        <f>9114*100/8688</f>
        <v>104.90331491712708</v>
      </c>
    </row>
    <row r="73" spans="1:40" x14ac:dyDescent="0.25">
      <c r="A73" s="103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7062.7529999999997</v>
      </c>
      <c r="L73" s="37"/>
      <c r="M73" s="37">
        <f>SUM(Données_mensuelles!M205:M207)</f>
        <v>41734.975640000004</v>
      </c>
      <c r="O73" s="14"/>
      <c r="P73" s="11"/>
    </row>
    <row r="74" spans="1:40" x14ac:dyDescent="0.25">
      <c r="A74" s="103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9569.6110000000008</v>
      </c>
      <c r="L74" s="37"/>
      <c r="M74" s="37">
        <f>SUM(Données_mensuelles!M208:M210)</f>
        <v>42562.301000000007</v>
      </c>
      <c r="P74" s="11"/>
    </row>
    <row r="75" spans="1:40" x14ac:dyDescent="0.25">
      <c r="A75" s="103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10054.842000000001</v>
      </c>
      <c r="L75" s="35"/>
      <c r="M75" s="35">
        <f>SUM(Données_mensuelles!M211:M213)</f>
        <v>40429.565889999998</v>
      </c>
      <c r="O75" s="10"/>
      <c r="P75" s="11"/>
    </row>
    <row r="76" spans="1:40" x14ac:dyDescent="0.25">
      <c r="A76" s="103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10026.244000000001</v>
      </c>
      <c r="L76" s="37"/>
      <c r="M76" s="37">
        <f>SUM(Données_mensuelles!M214:M216)</f>
        <v>37825.629480000003</v>
      </c>
      <c r="O76" s="10"/>
      <c r="P76" s="11"/>
    </row>
    <row r="77" spans="1:40" x14ac:dyDescent="0.25">
      <c r="A77" s="103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/>
      <c r="M77" s="55">
        <v>40124.364699999998</v>
      </c>
      <c r="O77" s="10"/>
      <c r="P77" s="11"/>
    </row>
    <row r="78" spans="1:40" x14ac:dyDescent="0.25">
      <c r="A78" s="103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/>
      <c r="M78" s="55">
        <v>55699.466240000009</v>
      </c>
      <c r="O78" s="10"/>
      <c r="P78" s="11"/>
    </row>
    <row r="79" spans="1:40" x14ac:dyDescent="0.25">
      <c r="A79" s="103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/>
      <c r="M79" s="35">
        <v>55596.096999999994</v>
      </c>
      <c r="O79" s="10"/>
      <c r="P79" s="11"/>
    </row>
    <row r="80" spans="1:40" x14ac:dyDescent="0.25">
      <c r="A80" s="103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/>
      <c r="M80" s="37">
        <v>59814.630220000006</v>
      </c>
      <c r="O80" s="10"/>
      <c r="P80" s="11"/>
    </row>
    <row r="81" spans="1:16" x14ac:dyDescent="0.25">
      <c r="A81" s="103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/>
      <c r="M81" s="37">
        <v>58180.766019999995</v>
      </c>
      <c r="O81" s="10"/>
      <c r="P81" s="11"/>
    </row>
    <row r="82" spans="1:16" x14ac:dyDescent="0.25">
      <c r="A82" s="103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/>
      <c r="M82" s="37">
        <v>58569.06124000001</v>
      </c>
      <c r="O82" s="10"/>
      <c r="P82" s="11"/>
    </row>
    <row r="83" spans="1:16" x14ac:dyDescent="0.25">
      <c r="A83" s="103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/>
      <c r="M83" s="37">
        <v>61688.530599999998</v>
      </c>
      <c r="O83" s="10"/>
      <c r="P83" s="11"/>
    </row>
    <row r="84" spans="1:16" x14ac:dyDescent="0.25">
      <c r="A84" s="103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/>
      <c r="M84" s="37">
        <v>65917.1774</v>
      </c>
      <c r="O84" s="10"/>
      <c r="P84" s="11"/>
    </row>
    <row r="85" spans="1:16" x14ac:dyDescent="0.25">
      <c r="A85" s="103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>
        <f>Données_mensuelles!K241+Données_mensuelles!K242+Données_mensuelles!K243</f>
        <v>36873.082500000004</v>
      </c>
      <c r="L85" s="37"/>
      <c r="M85" s="37">
        <f>Données_mensuelles!M241+Données_mensuelles!M242+Données_mensuelles!M243</f>
        <v>65341.271900000007</v>
      </c>
      <c r="O85" s="10"/>
      <c r="P85" s="11"/>
    </row>
    <row r="86" spans="1:16" x14ac:dyDescent="0.25">
      <c r="A86" s="114">
        <v>43800</v>
      </c>
      <c r="B86" s="115">
        <v>13101.291000000001</v>
      </c>
      <c r="C86" s="115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15">
        <v>682.4</v>
      </c>
      <c r="J86" s="37">
        <v>579.81500000000005</v>
      </c>
      <c r="K86" s="37">
        <v>23978.374500000002</v>
      </c>
      <c r="L86" s="37"/>
      <c r="M86" s="37">
        <v>62890.8459</v>
      </c>
      <c r="O86" s="10"/>
      <c r="P86" s="11"/>
    </row>
    <row r="87" spans="1:16" x14ac:dyDescent="0.25">
      <c r="A87" s="103">
        <v>43891</v>
      </c>
      <c r="B87" s="115">
        <v>13025.964</v>
      </c>
      <c r="C87" s="115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15">
        <v>638.69999999999993</v>
      </c>
      <c r="J87" s="37">
        <v>56.244</v>
      </c>
      <c r="K87" s="37">
        <v>13859.939</v>
      </c>
      <c r="L87" s="37"/>
      <c r="M87" s="37">
        <v>65888.366999999998</v>
      </c>
      <c r="O87" s="10"/>
      <c r="P87" s="11"/>
    </row>
    <row r="88" spans="1:16" x14ac:dyDescent="0.25">
      <c r="A88" s="114">
        <v>43983</v>
      </c>
      <c r="B88" s="115">
        <v>15685.131000000001</v>
      </c>
      <c r="C88" s="115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15">
        <v>827</v>
      </c>
      <c r="J88" s="37">
        <v>328.863</v>
      </c>
      <c r="K88" s="37">
        <v>15442.699000000001</v>
      </c>
      <c r="L88" s="37"/>
      <c r="M88" s="37">
        <v>68776.133759999997</v>
      </c>
      <c r="O88" s="10"/>
      <c r="P88" s="11"/>
    </row>
    <row r="89" spans="1:16" x14ac:dyDescent="0.25">
      <c r="A89" s="103">
        <v>44075</v>
      </c>
      <c r="B89" s="115">
        <v>9409.68</v>
      </c>
      <c r="C89" s="115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15">
        <v>733.78750000000002</v>
      </c>
      <c r="J89" s="37">
        <v>618.71499999999992</v>
      </c>
      <c r="K89" s="37">
        <v>28156.708000000002</v>
      </c>
      <c r="L89" s="37"/>
      <c r="M89" s="37">
        <v>65064.094620000003</v>
      </c>
      <c r="O89" s="10"/>
      <c r="P89" s="11"/>
    </row>
    <row r="90" spans="1:16" x14ac:dyDescent="0.25">
      <c r="A90" s="103">
        <v>44166</v>
      </c>
      <c r="B90" s="115">
        <f>Données_mensuelles!B256+Données_mensuelles!B257+Données_mensuelles!B258</f>
        <v>8669.0519999999997</v>
      </c>
      <c r="C90" s="115">
        <f>Données_mensuelles!C256+Données_mensuelles!C257+Données_mensuelles!C258</f>
        <v>16928.34</v>
      </c>
      <c r="D90" s="115">
        <f>Données_mensuelles!D256+Données_mensuelles!D257+Données_mensuelles!D258</f>
        <v>1641.3999999999999</v>
      </c>
      <c r="E90" s="115">
        <f>Données_mensuelles!E256+Données_mensuelles!E257+Données_mensuelles!E258</f>
        <v>948.86999999999989</v>
      </c>
      <c r="F90" s="115">
        <f>Données_mensuelles!F256+Données_mensuelles!F257+Données_mensuelles!F258</f>
        <v>401.59500000000003</v>
      </c>
      <c r="G90" s="115">
        <f>Données_mensuelles!G256+Données_mensuelles!G257+Données_mensuelles!G258</f>
        <v>3824.1415999999999</v>
      </c>
      <c r="H90" s="115">
        <f>Données_mensuelles!H256+Données_mensuelles!H257+Données_mensuelles!H258</f>
        <v>72.72</v>
      </c>
      <c r="I90" s="115">
        <f>Données_mensuelles!I256+Données_mensuelles!I257+Données_mensuelles!I258</f>
        <v>782.3</v>
      </c>
      <c r="J90" s="115">
        <f>Données_mensuelles!J256+Données_mensuelles!J257+Données_mensuelles!J258</f>
        <v>421.07399999999996</v>
      </c>
      <c r="K90" s="115">
        <f>Données_mensuelles!K256+Données_mensuelles!K257+Données_mensuelles!K258</f>
        <v>29147.511999999999</v>
      </c>
      <c r="L90" s="115"/>
      <c r="M90" s="115">
        <f>Données_mensuelles!M256+Données_mensuelles!M257+Données_mensuelles!M258</f>
        <v>62837.0046</v>
      </c>
      <c r="O90" s="10"/>
      <c r="P90" s="11"/>
    </row>
    <row r="91" spans="1:16" s="124" customFormat="1" x14ac:dyDescent="0.25">
      <c r="A91" s="123">
        <v>44256</v>
      </c>
      <c r="B91" s="121">
        <v>7919.1630000000005</v>
      </c>
      <c r="C91" s="121">
        <v>20157.120000000003</v>
      </c>
      <c r="D91" s="121">
        <v>1348.9</v>
      </c>
      <c r="E91" s="121">
        <v>815.01</v>
      </c>
      <c r="F91" s="121">
        <v>320.26499999999999</v>
      </c>
      <c r="G91" s="121">
        <v>3402.50756</v>
      </c>
      <c r="H91" s="121">
        <v>0</v>
      </c>
      <c r="I91" s="121">
        <v>733.6</v>
      </c>
      <c r="J91" s="121">
        <v>547.97699999999998</v>
      </c>
      <c r="K91" s="121">
        <v>25169.755500000003</v>
      </c>
      <c r="L91" s="121"/>
      <c r="M91" s="121">
        <f>SUM(B91:K91)</f>
        <v>60414.298060000001</v>
      </c>
      <c r="O91" s="125"/>
      <c r="P91" s="126"/>
    </row>
    <row r="92" spans="1:16" x14ac:dyDescent="0.25">
      <c r="A92" s="114">
        <v>44348</v>
      </c>
      <c r="B92" s="115">
        <v>8650.3829999999998</v>
      </c>
      <c r="C92" s="115">
        <v>20007.8</v>
      </c>
      <c r="D92" s="115">
        <v>850.8</v>
      </c>
      <c r="E92" s="115">
        <v>955.23</v>
      </c>
      <c r="F92" s="115">
        <v>0</v>
      </c>
      <c r="G92" s="115">
        <v>3419.0894399999997</v>
      </c>
      <c r="H92" s="115">
        <v>31.08</v>
      </c>
      <c r="I92" s="115">
        <v>644.29999999999995</v>
      </c>
      <c r="J92" s="115">
        <v>599.4</v>
      </c>
      <c r="K92" s="115">
        <v>24802.065999999999</v>
      </c>
      <c r="L92" s="115"/>
      <c r="M92" s="121">
        <f t="shared" ref="M92:M94" si="0">SUM(B92:K92)</f>
        <v>59960.148440000004</v>
      </c>
      <c r="O92" s="10"/>
      <c r="P92" s="11"/>
    </row>
    <row r="93" spans="1:16" x14ac:dyDescent="0.25">
      <c r="A93" s="114">
        <v>44440</v>
      </c>
      <c r="B93" s="115">
        <v>5403.5429999999997</v>
      </c>
      <c r="C93" s="115">
        <v>19331.95</v>
      </c>
      <c r="D93" s="115">
        <v>959.3</v>
      </c>
      <c r="E93" s="115">
        <v>725.51199999999994</v>
      </c>
      <c r="F93" s="115">
        <v>257.77499999999998</v>
      </c>
      <c r="G93" s="115">
        <v>4273.7086399999998</v>
      </c>
      <c r="H93" s="115">
        <v>141.12</v>
      </c>
      <c r="I93" s="115">
        <v>639</v>
      </c>
      <c r="J93" s="115">
        <v>578.79499999999996</v>
      </c>
      <c r="K93" s="115">
        <v>32289.892</v>
      </c>
      <c r="L93" s="115"/>
      <c r="M93" s="121">
        <f t="shared" si="0"/>
        <v>64600.59564</v>
      </c>
      <c r="O93" s="10"/>
      <c r="P93" s="11"/>
    </row>
    <row r="94" spans="1:16" x14ac:dyDescent="0.25">
      <c r="A94" s="114">
        <v>44532</v>
      </c>
      <c r="B94" s="115">
        <v>5388.7049999999999</v>
      </c>
      <c r="C94" s="115">
        <v>14432.72</v>
      </c>
      <c r="D94" s="115">
        <v>1527.1</v>
      </c>
      <c r="E94" s="115">
        <v>946.24</v>
      </c>
      <c r="F94" s="115">
        <v>349.60500000000002</v>
      </c>
      <c r="G94" s="115">
        <v>4194.8510399999996</v>
      </c>
      <c r="H94" s="115">
        <v>134.28</v>
      </c>
      <c r="I94" s="115">
        <v>450</v>
      </c>
      <c r="J94" s="115">
        <v>567.07500000000005</v>
      </c>
      <c r="K94" s="115">
        <v>35733.237999999998</v>
      </c>
      <c r="L94" s="115"/>
      <c r="M94" s="121">
        <f t="shared" si="0"/>
        <v>63723.814039999997</v>
      </c>
      <c r="O94" s="10"/>
      <c r="P94" s="11"/>
    </row>
    <row r="95" spans="1:16" x14ac:dyDescent="0.25">
      <c r="A95" s="123">
        <v>44621</v>
      </c>
      <c r="B95" s="115">
        <v>6931.6379999999999</v>
      </c>
      <c r="C95" s="115">
        <v>20733.989999999998</v>
      </c>
      <c r="D95" s="115">
        <v>1648.3000000000002</v>
      </c>
      <c r="E95" s="115">
        <v>1324.3400000000001</v>
      </c>
      <c r="F95" s="115">
        <v>527.66999999999996</v>
      </c>
      <c r="G95" s="115">
        <v>4037.7605599999997</v>
      </c>
      <c r="H95" s="115">
        <v>120.72</v>
      </c>
      <c r="I95" s="115">
        <v>524</v>
      </c>
      <c r="J95" s="115">
        <v>592.88499999999999</v>
      </c>
      <c r="K95" s="115">
        <v>30719.311000000002</v>
      </c>
      <c r="L95" s="115">
        <v>2767.7</v>
      </c>
      <c r="M95" s="121">
        <v>69928.314559999999</v>
      </c>
      <c r="O95" s="10"/>
      <c r="P95" s="11"/>
    </row>
    <row r="96" spans="1:16" x14ac:dyDescent="0.25">
      <c r="A96" s="7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O96" s="10"/>
      <c r="P96" s="11"/>
    </row>
    <row r="97" spans="1:16" x14ac:dyDescent="0.25">
      <c r="A97" s="29"/>
      <c r="B97" s="66"/>
      <c r="C97" s="66"/>
      <c r="D97" s="66"/>
      <c r="E97" s="66"/>
      <c r="F97" s="67"/>
      <c r="G97" s="66"/>
      <c r="H97" s="66"/>
      <c r="I97" s="66"/>
      <c r="J97" s="66"/>
      <c r="K97" s="66"/>
      <c r="L97" s="66"/>
      <c r="M97" s="73"/>
      <c r="O97" s="11"/>
      <c r="P97" s="11"/>
    </row>
    <row r="98" spans="1:16" x14ac:dyDescent="0.25">
      <c r="A98" s="77" t="s">
        <v>12</v>
      </c>
      <c r="B98" s="24"/>
      <c r="C98" s="24"/>
      <c r="D98" s="24"/>
      <c r="E98" s="24"/>
      <c r="F98" s="24"/>
      <c r="G98" s="68"/>
      <c r="H98" s="68"/>
      <c r="I98" s="68"/>
      <c r="J98" s="68"/>
      <c r="K98" s="68"/>
      <c r="L98" s="68"/>
      <c r="M98" s="25"/>
      <c r="N98" s="14"/>
      <c r="P98" s="11"/>
    </row>
    <row r="99" spans="1:16" x14ac:dyDescent="0.25">
      <c r="A99" s="26"/>
      <c r="B99" s="27"/>
      <c r="C99" s="27"/>
      <c r="D99" s="69"/>
      <c r="E99" s="70"/>
      <c r="F99" s="69"/>
      <c r="G99" s="69"/>
      <c r="H99" s="69"/>
      <c r="I99" s="69"/>
      <c r="J99" s="69"/>
      <c r="K99" s="69"/>
      <c r="L99" s="69"/>
      <c r="M99" s="71"/>
      <c r="P99" s="14"/>
    </row>
    <row r="100" spans="1:16" x14ac:dyDescent="0.25">
      <c r="E100" s="3"/>
      <c r="M100" s="2"/>
      <c r="O100" s="11"/>
    </row>
    <row r="101" spans="1:16" x14ac:dyDescent="0.25">
      <c r="B101" s="15"/>
      <c r="C101" s="11"/>
      <c r="D101" s="11"/>
      <c r="E101" s="15"/>
      <c r="F101" s="15"/>
      <c r="G101" s="15"/>
      <c r="H101" s="15"/>
      <c r="I101" s="15"/>
      <c r="J101" s="15"/>
      <c r="K101" s="15"/>
      <c r="L101" s="15"/>
      <c r="O101" s="11"/>
      <c r="P101" s="14"/>
    </row>
    <row r="102" spans="1:16" x14ac:dyDescent="0.25">
      <c r="B102" s="15"/>
      <c r="C102" s="11"/>
      <c r="D102" s="11"/>
      <c r="E102" s="16"/>
      <c r="F102" s="11"/>
      <c r="G102" s="15"/>
      <c r="H102" s="15"/>
      <c r="I102" s="15"/>
      <c r="J102" s="15"/>
      <c r="K102" s="15"/>
      <c r="L102" s="15"/>
      <c r="O102" s="14"/>
    </row>
    <row r="103" spans="1:16" x14ac:dyDescent="0.25">
      <c r="D103" s="76"/>
      <c r="E103" s="3"/>
      <c r="F103" s="14"/>
      <c r="G103" s="9"/>
      <c r="H103" s="11"/>
      <c r="I103" s="11"/>
      <c r="J103" s="11"/>
      <c r="K103" s="11"/>
      <c r="L103" s="11"/>
      <c r="M103" s="3"/>
    </row>
    <row r="104" spans="1:16" x14ac:dyDescent="0.25">
      <c r="C104" s="10"/>
      <c r="D104" s="76"/>
      <c r="E104" s="3"/>
      <c r="F104" s="15"/>
      <c r="G104" s="10"/>
      <c r="M104" s="13"/>
    </row>
    <row r="105" spans="1:16" x14ac:dyDescent="0.25">
      <c r="C105" s="7"/>
      <c r="D105" s="7"/>
      <c r="E105" s="20"/>
      <c r="F105" s="7"/>
      <c r="G105" s="17"/>
      <c r="H105" s="12"/>
      <c r="I105" s="12"/>
      <c r="J105" s="12"/>
      <c r="K105" s="12"/>
      <c r="L105" s="12"/>
      <c r="M105" s="20"/>
    </row>
    <row r="106" spans="1:16" x14ac:dyDescent="0.25">
      <c r="C106" s="7"/>
      <c r="D106" s="7"/>
      <c r="E106" s="21"/>
      <c r="F106" s="7"/>
      <c r="G106" s="7"/>
      <c r="H106" s="7"/>
      <c r="I106" s="7"/>
      <c r="J106" s="7"/>
      <c r="K106" s="75"/>
      <c r="L106" s="75"/>
      <c r="M106" s="74"/>
      <c r="O106" s="11"/>
    </row>
    <row r="107" spans="1:16" x14ac:dyDescent="0.25">
      <c r="C107" s="23"/>
      <c r="D107" s="7"/>
      <c r="E107" s="20"/>
      <c r="F107" s="7"/>
      <c r="G107" s="7"/>
      <c r="H107" s="7"/>
      <c r="I107" s="7"/>
      <c r="J107" s="7"/>
      <c r="K107" s="7"/>
      <c r="L107" s="7"/>
      <c r="M107" s="22"/>
      <c r="O107" s="11"/>
    </row>
    <row r="108" spans="1:16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6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6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2" spans="1:16" x14ac:dyDescent="0.25">
      <c r="C112" s="19"/>
      <c r="D112" s="11"/>
    </row>
    <row r="113" spans="3:3" x14ac:dyDescent="0.25">
      <c r="C113" s="11"/>
    </row>
  </sheetData>
  <mergeCells count="2">
    <mergeCell ref="A4:M4"/>
    <mergeCell ref="A5:M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M7:M86 B7:K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"/>
  <sheetViews>
    <sheetView topLeftCell="D19" workbookViewId="0">
      <selection activeCell="L15" sqref="L15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2" width="14.33203125" customWidth="1"/>
    <col min="13" max="13" width="12.6640625" customWidth="1"/>
    <col min="14" max="14" width="14.21875" customWidth="1"/>
  </cols>
  <sheetData>
    <row r="1" spans="1:14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8"/>
    </row>
    <row r="3" spans="1:14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10" t="s">
        <v>38</v>
      </c>
    </row>
    <row r="4" spans="1:14" x14ac:dyDescent="0.25">
      <c r="A4" s="127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4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4" s="105" customFormat="1" x14ac:dyDescent="0.25">
      <c r="A6" s="102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68</v>
      </c>
      <c r="M6" s="102" t="s">
        <v>6</v>
      </c>
    </row>
    <row r="7" spans="1:14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4"/>
      <c r="M7" s="85">
        <f>SUM(B7:H7)</f>
        <v>99375.80750000001</v>
      </c>
    </row>
    <row r="8" spans="1:14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4"/>
      <c r="M8" s="85">
        <f>SUM(B8:H8)</f>
        <v>99375.80750000001</v>
      </c>
    </row>
    <row r="9" spans="1:14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4"/>
      <c r="M9" s="85">
        <f>SUM(B9:H9)</f>
        <v>99375.80750000001</v>
      </c>
    </row>
    <row r="10" spans="1:14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4"/>
      <c r="M10" s="85">
        <f>SUM(B10:H10)</f>
        <v>99375.80750000001</v>
      </c>
    </row>
    <row r="11" spans="1:14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4"/>
      <c r="M11" s="85">
        <f>SUM(B11:H11)</f>
        <v>99375.80750000001</v>
      </c>
    </row>
    <row r="12" spans="1:14" x14ac:dyDescent="0.25">
      <c r="A12" s="83" t="s">
        <v>11</v>
      </c>
      <c r="B12" s="86">
        <f>SUM(Données_mensuelles!B7:B18)</f>
        <v>49316.000000000007</v>
      </c>
      <c r="C12" s="86">
        <f>SUM(Données_mensuelles!C7:C18)</f>
        <v>49316.000000000007</v>
      </c>
      <c r="D12" s="86">
        <f>SUM(Données_mensuelles!D7:D18)</f>
        <v>6205.03</v>
      </c>
      <c r="E12" s="86">
        <f>SUM(Données_mensuelles!E7:E18)</f>
        <v>1540.0975000000001</v>
      </c>
      <c r="F12" s="86">
        <f>SUM(Données_mensuelles!F7:F18)</f>
        <v>802.221</v>
      </c>
      <c r="G12" s="86">
        <f>SUM(Données_mensuelles!G7:G18)</f>
        <v>5397.5990000000002</v>
      </c>
      <c r="H12" s="86">
        <f>SUM(Données_mensuelles!H7:H18)</f>
        <v>760.14600000000007</v>
      </c>
      <c r="I12" s="86">
        <f>SUM(Données_mensuelles!I7:I18)</f>
        <v>0</v>
      </c>
      <c r="J12" s="86"/>
      <c r="K12" s="86">
        <f>SUM(Données_mensuelles!K7:K18)</f>
        <v>0</v>
      </c>
      <c r="L12" s="86"/>
      <c r="M12" s="86">
        <f>SUM(Données_mensuelles!M7:M18)</f>
        <v>113337.09349999999</v>
      </c>
    </row>
    <row r="13" spans="1:14" x14ac:dyDescent="0.2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6194.0950000000003</v>
      </c>
      <c r="H13" s="86">
        <f>SUM(Données_mensuelles!H19:H30)</f>
        <v>828.95700000000011</v>
      </c>
      <c r="I13" s="86">
        <f>SUM(Données_mensuelles!I19:I30)</f>
        <v>0</v>
      </c>
      <c r="J13" s="86"/>
      <c r="K13" s="86">
        <f>SUM(Données_mensuelles!K19:K30)</f>
        <v>0</v>
      </c>
      <c r="L13" s="86"/>
      <c r="M13" s="86">
        <f>SUM(Données_mensuelles!M19:M30)</f>
        <v>114548.709</v>
      </c>
    </row>
    <row r="14" spans="1:14" x14ac:dyDescent="0.25">
      <c r="A14" s="83" t="s">
        <v>15</v>
      </c>
      <c r="B14" s="86">
        <f>SUM(Données_mensuelles!B31:B42)</f>
        <v>46818.125999999989</v>
      </c>
      <c r="C14" s="86">
        <f>SUM(Données_mensuelles!C31:C42)</f>
        <v>68082.432000000001</v>
      </c>
      <c r="D14" s="86">
        <f>SUM(Données_mensuelles!D31:D42)</f>
        <v>3365.2919999999999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5515.8509999999997</v>
      </c>
      <c r="H14" s="86">
        <f>SUM(Données_mensuelles!H31:H42)</f>
        <v>890.46400000000006</v>
      </c>
      <c r="I14" s="86">
        <f>SUM(Données_mensuelles!I31:I42)</f>
        <v>0</v>
      </c>
      <c r="J14" s="86"/>
      <c r="K14" s="86">
        <f>SUM(Données_mensuelles!K31:K42)</f>
        <v>0</v>
      </c>
      <c r="L14" s="86"/>
      <c r="M14" s="86">
        <f>SUM(Données_mensuelles!M31:M42)</f>
        <v>127300.1</v>
      </c>
    </row>
    <row r="15" spans="1:14" x14ac:dyDescent="0.25">
      <c r="A15" s="83" t="s">
        <v>16</v>
      </c>
      <c r="B15" s="86">
        <f>SUM(Données_mensuelles!B43:B54)</f>
        <v>43474.444000000003</v>
      </c>
      <c r="C15" s="86">
        <f>SUM(Données_mensuelles!C43:C54)</f>
        <v>46632.800000000003</v>
      </c>
      <c r="D15" s="86">
        <f>SUM(Données_mensuelles!D43:D54)</f>
        <v>3608.81</v>
      </c>
      <c r="E15" s="86">
        <f>SUM(Données_mensuelles!E43:E54)</f>
        <v>1112.6914999999999</v>
      </c>
      <c r="F15" s="86">
        <f>SUM(Données_mensuelles!F43:F54)</f>
        <v>1366.9050000000002</v>
      </c>
      <c r="G15" s="86">
        <f>SUM(Données_mensuelles!G43:G54)</f>
        <v>4266.0820000000003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/>
      <c r="M15" s="86">
        <f>SUM(Données_mensuelles!M43:M54)</f>
        <v>101471.4485</v>
      </c>
    </row>
    <row r="16" spans="1:14" x14ac:dyDescent="0.2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966.66849999999977</v>
      </c>
      <c r="F16" s="87">
        <f>SUM(Données_mensuelles!F55:F66)</f>
        <v>1323.1189999999999</v>
      </c>
      <c r="G16" s="87">
        <f>SUM(Données_mensuelles!G55:G66)</f>
        <v>3845.8329999999996</v>
      </c>
      <c r="H16" s="87">
        <f>SUM(Données_mensuelles!H55:H66)</f>
        <v>722.06299999999987</v>
      </c>
      <c r="I16" s="87">
        <f>SUM(Données_mensuelles!I55:I66)</f>
        <v>0</v>
      </c>
      <c r="J16" s="87"/>
      <c r="K16" s="87">
        <f>SUM(Données_mensuelles!K55:K66)</f>
        <v>0</v>
      </c>
      <c r="L16" s="87"/>
      <c r="M16" s="87">
        <f>SUM(Données_mensuelles!M55:M66)</f>
        <v>91577.880499999999</v>
      </c>
    </row>
    <row r="17" spans="1:13" x14ac:dyDescent="0.2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907.65549999999985</v>
      </c>
      <c r="F17" s="87">
        <f>SUM(Données_mensuelles!F67:F78)</f>
        <v>1224.9120000000003</v>
      </c>
      <c r="G17" s="87">
        <f>SUM(Données_mensuelles!G67:G78)</f>
        <v>3395.4009999999998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/>
      <c r="M17" s="87">
        <f>SUM(Données_mensuelles!M67:M78)</f>
        <v>100266.6385</v>
      </c>
    </row>
    <row r="18" spans="1:13" x14ac:dyDescent="0.2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829.36940000000004</v>
      </c>
      <c r="G18" s="87">
        <f>SUM(Données_mensuelles!G79:G90)</f>
        <v>4478.6560000000009</v>
      </c>
      <c r="H18" s="87">
        <f>SUM(Données_mensuelles!H79:H90)</f>
        <v>981.46800000000007</v>
      </c>
      <c r="I18" s="87">
        <f>SUM(Données_mensuelles!I79:I90)</f>
        <v>0</v>
      </c>
      <c r="J18" s="87"/>
      <c r="K18" s="87">
        <f>SUM(Données_mensuelles!K79:K90)</f>
        <v>0</v>
      </c>
      <c r="L18" s="87"/>
      <c r="M18" s="87">
        <f>SUM(Données_mensuelles!M79:M90)</f>
        <v>93336.143399999986</v>
      </c>
    </row>
    <row r="19" spans="1:13" x14ac:dyDescent="0.2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1301.4161999999999</v>
      </c>
      <c r="G19" s="87">
        <f>SUM(Données_mensuelles!G91:G102)</f>
        <v>4180.1090000000004</v>
      </c>
      <c r="H19" s="87">
        <f>SUM(Données_mensuelles!H91:H102)</f>
        <v>590.57999999999993</v>
      </c>
      <c r="I19" s="87">
        <f>SUM(Données_mensuelles!I91:I102)</f>
        <v>0</v>
      </c>
      <c r="J19" s="87"/>
      <c r="K19" s="87">
        <f>SUM(Données_mensuelles!K91:K102)</f>
        <v>0</v>
      </c>
      <c r="L19" s="87"/>
      <c r="M19" s="87">
        <f>SUM(Données_mensuelles!M91:M102)</f>
        <v>117458.43120000001</v>
      </c>
    </row>
    <row r="20" spans="1:13" x14ac:dyDescent="0.25">
      <c r="A20" s="83" t="s">
        <v>24</v>
      </c>
      <c r="B20" s="87">
        <f>SUM(Données_mensuelles!B103:B114)</f>
        <v>42371.272000000004</v>
      </c>
      <c r="C20" s="87">
        <f>SUM(Données_mensuelles!C103:C114)</f>
        <v>55327.124000000003</v>
      </c>
      <c r="D20" s="87">
        <f>SUM(Données_mensuelles!D103:D114)</f>
        <v>4254.4560000000001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881.37400000000014</v>
      </c>
      <c r="I20" s="87">
        <f>SUM(Données_mensuelles!I103:I114)</f>
        <v>0</v>
      </c>
      <c r="J20" s="87"/>
      <c r="K20" s="87">
        <f>SUM(Données_mensuelles!K103:K114)</f>
        <v>0</v>
      </c>
      <c r="L20" s="87"/>
      <c r="M20" s="87">
        <f>SUM(Données_mensuelles!M103:M114)</f>
        <v>111789.34000000003</v>
      </c>
    </row>
    <row r="21" spans="1:13" x14ac:dyDescent="0.2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49234.599999999991</v>
      </c>
      <c r="D21" s="87">
        <f>SUM(Données_mensuelles!D115:D126)</f>
        <v>5344.34</v>
      </c>
      <c r="E21" s="87">
        <f>SUM(Données_mensuelles!E115:E126)</f>
        <v>5058.9600000000009</v>
      </c>
      <c r="F21" s="87">
        <f>SUM(Données_mensuelles!F115:F126)</f>
        <v>1379.7250000000001</v>
      </c>
      <c r="G21" s="87">
        <f>SUM(Données_mensuelles!G115:G126)</f>
        <v>5675.8629999999994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/>
      <c r="M21" s="87">
        <f>SUM(Données_mensuelles!M115:M126)</f>
        <v>121147.29800000001</v>
      </c>
    </row>
    <row r="22" spans="1:13" x14ac:dyDescent="0.25">
      <c r="A22" s="83" t="s">
        <v>26</v>
      </c>
      <c r="B22" s="87">
        <f>SUM(Données_mensuelles!B127:B138)</f>
        <v>42106.658900000002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5200.8403000000008</v>
      </c>
      <c r="F22" s="87">
        <f>SUM(Données_mensuelles!F127:F138)</f>
        <v>1546.07</v>
      </c>
      <c r="G22" s="87">
        <f>SUM(Données_mensuelles!G127:G138)</f>
        <v>6891.2569999999996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/>
      <c r="M22" s="87">
        <f>SUM(Données_mensuelles!M127:M138)</f>
        <v>142031.18119999999</v>
      </c>
    </row>
    <row r="23" spans="1:13" x14ac:dyDescent="0.2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4996.4770000000008</v>
      </c>
      <c r="E23" s="87">
        <f>SUM(Données_mensuelles!E139:E150)</f>
        <v>5140.3899999999994</v>
      </c>
      <c r="F23" s="87">
        <f>SUM(Données_mensuelles!F139:F150)</f>
        <v>1411.845</v>
      </c>
      <c r="G23" s="87">
        <f>SUM(Données_mensuelles!G139:G150)</f>
        <v>11101.201472000001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/>
      <c r="M23" s="87">
        <f>SUM(Données_mensuelles!M139:M150)</f>
        <v>141150.53097199998</v>
      </c>
    </row>
    <row r="24" spans="1:13" x14ac:dyDescent="0.25">
      <c r="A24" s="83" t="s">
        <v>28</v>
      </c>
      <c r="B24" s="87">
        <f>SUM(Données_mensuelles!B151:B162)</f>
        <v>51328.777499999989</v>
      </c>
      <c r="C24" s="87">
        <f>SUM(Données_mensuelles!C151:C162)</f>
        <v>63732.800000000003</v>
      </c>
      <c r="D24" s="87">
        <f>SUM(Données_mensuelles!D151:D162)</f>
        <v>6594.7100000000009</v>
      </c>
      <c r="E24" s="87">
        <f>SUM(Données_mensuelles!E151:E162)</f>
        <v>5240.1500000000005</v>
      </c>
      <c r="F24" s="87">
        <f>SUM(Données_mensuelles!F151:F162)</f>
        <v>1191.4950000000001</v>
      </c>
      <c r="G24" s="87">
        <f>SUM(Données_mensuelles!G151:G162)</f>
        <v>9325.4449999999979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/>
      <c r="M24" s="87">
        <f>SUM(Données_mensuelles!M151:M162)</f>
        <v>141694.81349999999</v>
      </c>
    </row>
    <row r="25" spans="1:13" x14ac:dyDescent="0.25">
      <c r="A25" s="83" t="s">
        <v>29</v>
      </c>
      <c r="B25" s="87">
        <f>SUM(Données_mensuelles!B163:B174)</f>
        <v>48949.760999999991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4394.5999999999995</v>
      </c>
      <c r="F25" s="87">
        <f>SUM(Données_mensuelles!F163:F174)</f>
        <v>1577.817</v>
      </c>
      <c r="G25" s="87">
        <f>SUM(Données_mensuelles!G163:G174)</f>
        <v>9464.6890000000003</v>
      </c>
      <c r="H25" s="87">
        <f>SUM(Données_mensuelles!H163:H174)</f>
        <v>991.58399999999995</v>
      </c>
      <c r="I25" s="87">
        <f>SUM(Données_mensuelles!I163:I174)</f>
        <v>623.71199999999999</v>
      </c>
      <c r="J25" s="87"/>
      <c r="K25" s="87">
        <f>SUM(Données_mensuelles!K163:K174)</f>
        <v>20653.055</v>
      </c>
      <c r="L25" s="87"/>
      <c r="M25" s="87">
        <f>SUM(Données_mensuelles!M163:M174)</f>
        <v>159120.89800000002</v>
      </c>
    </row>
    <row r="26" spans="1:13" x14ac:dyDescent="0.25">
      <c r="A26" s="83" t="s">
        <v>30</v>
      </c>
      <c r="B26" s="87">
        <f>SUM(Données_mensuelles!B175:B186)</f>
        <v>52811.844000000005</v>
      </c>
      <c r="C26" s="87">
        <f>SUM(Données_mensuelles!C175:C186)</f>
        <v>53953.919999999998</v>
      </c>
      <c r="D26" s="87">
        <f>SUM(Données_mensuelles!D175:D186)</f>
        <v>8149.2800000000016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2663.2869999999998</v>
      </c>
      <c r="J26" s="87"/>
      <c r="K26" s="87">
        <f>SUM(Données_mensuelles!K175:K186)</f>
        <v>33520.286</v>
      </c>
      <c r="L26" s="87"/>
      <c r="M26" s="87">
        <f>SUM(Données_mensuelles!M175:M186)</f>
        <v>173848.304</v>
      </c>
    </row>
    <row r="27" spans="1:13" x14ac:dyDescent="0.25">
      <c r="A27" s="83" t="s">
        <v>31</v>
      </c>
      <c r="B27" s="87">
        <f>SUM(Données_mensuelles!B187:B198)</f>
        <v>54346.473800000007</v>
      </c>
      <c r="C27" s="87">
        <f>SUM(Données_mensuelles!C187:C198)</f>
        <v>53224.9</v>
      </c>
      <c r="D27" s="87">
        <f>SUM(Données_mensuelles!D187:D198)</f>
        <v>8234.6829999999991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303.89999999999998</v>
      </c>
      <c r="I27" s="87">
        <f>SUM(Données_mensuelles!I187:I198)</f>
        <v>2731.8</v>
      </c>
      <c r="J27" s="87"/>
      <c r="K27" s="87">
        <f>SUM(Données_mensuelles!K187:K198)</f>
        <v>28698.457999999999</v>
      </c>
      <c r="L27" s="87"/>
      <c r="M27" s="87">
        <f>SUM(Données_mensuelles!M187:M198)</f>
        <v>165984.58380000002</v>
      </c>
    </row>
    <row r="28" spans="1:13" x14ac:dyDescent="0.25">
      <c r="A28" s="83" t="s">
        <v>32</v>
      </c>
      <c r="B28" s="87">
        <f>SUM(Données_mensuelles!B199:B210)</f>
        <v>46580.198999999993</v>
      </c>
      <c r="C28" s="87">
        <f>SUM(Données_mensuelles!C199:C210)</f>
        <v>70527.100000000006</v>
      </c>
      <c r="D28" s="87">
        <f>SUM(Données_mensuelles!D199:D210)</f>
        <v>5426.0000000000009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2896.4450000000002</v>
      </c>
      <c r="J28" s="87"/>
      <c r="K28" s="87">
        <f>SUM(Données_mensuelles!K199:K210)</f>
        <v>24085.799000000003</v>
      </c>
      <c r="L28" s="87"/>
      <c r="M28" s="87">
        <f>SUM(Données_mensuelles!M199:M210)</f>
        <v>167396.22807999997</v>
      </c>
    </row>
    <row r="29" spans="1:13" x14ac:dyDescent="0.2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/>
      <c r="M29" s="87">
        <v>174079.02631000002</v>
      </c>
    </row>
    <row r="30" spans="1:13" x14ac:dyDescent="0.25">
      <c r="A30" s="83" t="s">
        <v>34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/>
      <c r="M30" s="87">
        <v>232160.55447999999</v>
      </c>
    </row>
    <row r="31" spans="1:13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/>
      <c r="M31" s="87">
        <v>255837.85759000003</v>
      </c>
    </row>
    <row r="32" spans="1:13" x14ac:dyDescent="0.25">
      <c r="A32" s="83" t="s">
        <v>66</v>
      </c>
      <c r="B32" s="87">
        <f>SUM(Données_mensuelles!B247:B258)</f>
        <v>46789.827000000005</v>
      </c>
      <c r="C32" s="87">
        <f>SUM(Données_mensuelles!C247:C258)</f>
        <v>96761.87</v>
      </c>
      <c r="D32" s="87">
        <f>SUM(Données_mensuelles!D247:D258)</f>
        <v>4246.3</v>
      </c>
      <c r="E32" s="87">
        <f>SUM(Données_mensuelles!E247:E258)</f>
        <v>4998.1200000000008</v>
      </c>
      <c r="F32" s="87">
        <f>SUM(Données_mensuelles!F247:F258)</f>
        <v>2150.91</v>
      </c>
      <c r="G32" s="87">
        <f>SUM(Données_mensuelles!G247:G258)</f>
        <v>16348.651479999999</v>
      </c>
      <c r="H32" s="87">
        <f>SUM(Données_mensuelles!H247:H258)</f>
        <v>301.08</v>
      </c>
      <c r="I32" s="87">
        <f>SUM(Données_mensuelles!I247:I258)</f>
        <v>2937.0874999999996</v>
      </c>
      <c r="J32" s="87">
        <f>SUM(Données_mensuelles!J247:J258)</f>
        <v>1424.8959999999997</v>
      </c>
      <c r="K32" s="87">
        <f>SUM(Données_mensuelles!K247:K258)</f>
        <v>86606.858000000007</v>
      </c>
      <c r="L32" s="87"/>
      <c r="M32" s="87">
        <v>262565.59998</v>
      </c>
    </row>
    <row r="33" spans="1:15" x14ac:dyDescent="0.25">
      <c r="A33" s="122" t="s">
        <v>67</v>
      </c>
      <c r="B33" s="87">
        <f>Donnés_trimestrielles!B91+Donnés_trimestrielles!B92+Donnés_trimestrielles!B93+Donnés_trimestrielles!B94</f>
        <v>27361.794000000002</v>
      </c>
      <c r="C33" s="87">
        <f>Donnés_trimestrielles!C91+Donnés_trimestrielles!C92+Donnés_trimestrielles!C93+Donnés_trimestrielles!C94</f>
        <v>73929.59</v>
      </c>
      <c r="D33" s="87">
        <f>Donnés_trimestrielles!D91+Donnés_trimestrielles!D92+Donnés_trimestrielles!D93+Donnés_trimestrielles!D94</f>
        <v>4686.1000000000004</v>
      </c>
      <c r="E33" s="87">
        <f>Donnés_trimestrielles!E91+Donnés_trimestrielles!E92+Donnés_trimestrielles!E93+Donnés_trimestrielles!E94</f>
        <v>3441.9920000000002</v>
      </c>
      <c r="F33" s="87">
        <f>Donnés_trimestrielles!F91+Donnés_trimestrielles!F92+Donnés_trimestrielles!F93+Donnés_trimestrielles!F94</f>
        <v>927.64499999999998</v>
      </c>
      <c r="G33" s="87">
        <f>Donnés_trimestrielles!G91+Donnés_trimestrielles!G92+Donnés_trimestrielles!G93+Donnés_trimestrielles!G94</f>
        <v>15290.156679999998</v>
      </c>
      <c r="H33" s="87">
        <f>Donnés_trimestrielles!H91+Donnés_trimestrielles!H92+Donnés_trimestrielles!H93+Donnés_trimestrielles!H94</f>
        <v>306.48</v>
      </c>
      <c r="I33" s="87">
        <f>Donnés_trimestrielles!I91+Donnés_trimestrielles!I92+Donnés_trimestrielles!I93+Donnés_trimestrielles!I94</f>
        <v>2466.9</v>
      </c>
      <c r="J33" s="87">
        <f>Donnés_trimestrielles!J91+Donnés_trimestrielles!J92+Donnés_trimestrielles!J93+Donnés_trimestrielles!J94</f>
        <v>2293.2470000000003</v>
      </c>
      <c r="K33" s="87">
        <f>Donnés_trimestrielles!K91+Donnés_trimestrielles!K92+Donnés_trimestrielles!K93+Donnés_trimestrielles!K94</f>
        <v>117994.95150000001</v>
      </c>
      <c r="L33" s="87"/>
      <c r="M33" s="87">
        <f>Donnés_trimestrielles!M91+Donnés_trimestrielles!M92+Donnés_trimestrielles!M93+Donnés_trimestrielles!M94</f>
        <v>248698.85618</v>
      </c>
    </row>
    <row r="34" spans="1:15" x14ac:dyDescent="0.25">
      <c r="A34" s="3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133"/>
      <c r="M34" s="65"/>
    </row>
    <row r="35" spans="1:15" x14ac:dyDescent="0.2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66"/>
      <c r="M35" s="73"/>
      <c r="O35" s="11"/>
    </row>
    <row r="36" spans="1:15" x14ac:dyDescent="0.2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68"/>
      <c r="M36" s="25"/>
      <c r="N36" s="14"/>
      <c r="O36" s="11"/>
    </row>
    <row r="37" spans="1:15" x14ac:dyDescent="0.2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69"/>
      <c r="M37" s="71"/>
      <c r="O37" s="14"/>
    </row>
    <row r="38" spans="1:15" x14ac:dyDescent="0.25">
      <c r="E38" s="3"/>
      <c r="M38" s="2"/>
    </row>
    <row r="39" spans="1:15" x14ac:dyDescent="0.25">
      <c r="B39" s="15"/>
      <c r="C39" s="11"/>
      <c r="D39" s="11"/>
      <c r="E39" s="15"/>
      <c r="F39" s="15"/>
      <c r="G39" s="15"/>
      <c r="H39" s="15"/>
      <c r="I39" s="15"/>
      <c r="J39" s="15"/>
      <c r="K39" s="15"/>
      <c r="L39" s="15"/>
      <c r="O39" s="14"/>
    </row>
    <row r="40" spans="1:15" x14ac:dyDescent="0.25">
      <c r="B40" s="15"/>
      <c r="C40" s="11"/>
      <c r="D40" s="11"/>
      <c r="E40" s="16"/>
      <c r="F40" s="11"/>
      <c r="G40" s="15"/>
      <c r="H40" s="15"/>
      <c r="I40" s="15"/>
      <c r="J40" s="15"/>
      <c r="K40" s="15"/>
      <c r="L40" s="15"/>
    </row>
    <row r="41" spans="1:15" x14ac:dyDescent="0.25">
      <c r="D41" s="76"/>
      <c r="E41" s="3"/>
      <c r="F41" s="14"/>
      <c r="G41" s="9"/>
      <c r="H41" s="11"/>
      <c r="I41" s="11"/>
      <c r="J41" s="11"/>
      <c r="K41" s="11"/>
      <c r="L41" s="11"/>
      <c r="M41" s="3"/>
    </row>
    <row r="42" spans="1:15" x14ac:dyDescent="0.25">
      <c r="C42" s="10"/>
      <c r="D42" s="76"/>
      <c r="E42" s="3"/>
      <c r="F42" s="15"/>
      <c r="G42" s="10"/>
      <c r="M42" s="13"/>
    </row>
    <row r="43" spans="1:15" x14ac:dyDescent="0.25">
      <c r="C43" s="7"/>
      <c r="D43" s="7"/>
      <c r="E43" s="20"/>
      <c r="F43" s="7"/>
      <c r="G43" s="17"/>
      <c r="H43" s="12"/>
      <c r="I43" s="12"/>
      <c r="J43" s="12"/>
      <c r="K43" s="12"/>
      <c r="L43" s="12"/>
      <c r="M43" s="20"/>
    </row>
    <row r="44" spans="1:15" x14ac:dyDescent="0.25">
      <c r="C44" s="7"/>
      <c r="D44" s="7"/>
      <c r="E44" s="21"/>
      <c r="F44" s="7"/>
      <c r="G44" s="7"/>
      <c r="H44" s="7"/>
      <c r="I44" s="7"/>
      <c r="J44" s="7"/>
      <c r="K44" s="75"/>
      <c r="L44" s="75"/>
      <c r="M44" s="74"/>
    </row>
    <row r="45" spans="1:15" x14ac:dyDescent="0.25">
      <c r="C45" s="23"/>
      <c r="D45" s="7"/>
      <c r="E45" s="20"/>
      <c r="F45" s="7"/>
      <c r="G45" s="7"/>
      <c r="H45" s="7"/>
      <c r="I45" s="7"/>
      <c r="J45" s="7"/>
      <c r="K45" s="7"/>
      <c r="L45" s="7"/>
      <c r="M45" s="22"/>
    </row>
    <row r="46" spans="1:15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5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5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50" spans="3:4" x14ac:dyDescent="0.25">
      <c r="C50" s="19"/>
      <c r="D50" s="11"/>
    </row>
    <row r="51" spans="3:4" x14ac:dyDescent="0.25">
      <c r="C51" s="11"/>
    </row>
  </sheetData>
  <mergeCells count="2">
    <mergeCell ref="A4:M4"/>
    <mergeCell ref="A5:M5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2022-05-30T07:00:31Z</dcterms:modified>
</cp:coreProperties>
</file>