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5\09\Français\"/>
    </mc:Choice>
  </mc:AlternateContent>
  <bookViews>
    <workbookView xWindow="0" yWindow="0" windowWidth="24000" windowHeight="8985" tabRatio="848"/>
  </bookViews>
  <sheets>
    <sheet name="Table_de_matière" sheetId="6" r:id="rId1"/>
    <sheet name="Données_mensuelles" sheetId="8" r:id="rId2"/>
    <sheet name="Données_trimestrielles" sheetId="4" r:id="rId3"/>
    <sheet name="Données_annuelles" sheetId="5" r:id="rId4"/>
    <sheet name="Feuil2" sheetId="3" state="hidden" r:id="rId5"/>
  </sheets>
  <calcPr calcId="152511"/>
</workbook>
</file>

<file path=xl/calcChain.xml><?xml version="1.0" encoding="utf-8"?>
<calcChain xmlns="http://schemas.openxmlformats.org/spreadsheetml/2006/main">
  <c r="C60" i="4" l="1"/>
  <c r="C23" i="5" l="1"/>
  <c r="B23" i="5"/>
  <c r="D59" i="4"/>
  <c r="E48" i="4" l="1"/>
  <c r="D48" i="4"/>
  <c r="C48" i="4"/>
  <c r="B48" i="4"/>
  <c r="E46" i="4" l="1"/>
  <c r="D46" i="4"/>
  <c r="C46" i="4"/>
  <c r="B46" i="4"/>
  <c r="E38" i="4" l="1"/>
  <c r="D38" i="4"/>
  <c r="C38" i="4"/>
  <c r="B38" i="4"/>
  <c r="D170" i="3"/>
  <c r="D169" i="3"/>
  <c r="H164" i="3"/>
  <c r="H163" i="3"/>
  <c r="G163" i="3"/>
  <c r="D158" i="3"/>
  <c r="D159" i="3"/>
  <c r="D157" i="3"/>
  <c r="D156" i="3"/>
  <c r="G164" i="3"/>
  <c r="E56" i="3"/>
  <c r="D56" i="3"/>
</calcChain>
</file>

<file path=xl/sharedStrings.xml><?xml version="1.0" encoding="utf-8"?>
<sst xmlns="http://schemas.openxmlformats.org/spreadsheetml/2006/main" count="203" uniqueCount="121">
  <si>
    <t>Période</t>
  </si>
  <si>
    <t>NOMINAL</t>
  </si>
  <si>
    <t>REEL</t>
  </si>
  <si>
    <t>Mai</t>
  </si>
  <si>
    <t>Juin</t>
  </si>
  <si>
    <t>Août</t>
  </si>
  <si>
    <t>Mar.</t>
  </si>
  <si>
    <t>Avr.</t>
  </si>
  <si>
    <t>Juil.</t>
  </si>
  <si>
    <t>Sept.</t>
  </si>
  <si>
    <t>Oct.</t>
  </si>
  <si>
    <t>2002           Janv.</t>
  </si>
  <si>
    <t>Nov</t>
  </si>
  <si>
    <t>Déc</t>
  </si>
  <si>
    <t xml:space="preserve">                     Fév.</t>
  </si>
  <si>
    <t>2003             Janv.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</si>
  <si>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</si>
  <si>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</si>
  <si>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</si>
  <si>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</si>
  <si>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</si>
  <si>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</si>
  <si>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</si>
  <si>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</si>
  <si>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</si>
  <si>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</si>
  <si>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</si>
  <si>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janvier</t>
  </si>
  <si>
    <t>Juillet</t>
  </si>
  <si>
    <t xml:space="preserve">     janv.</t>
  </si>
  <si>
    <t>Mars</t>
  </si>
  <si>
    <t>Avril</t>
  </si>
  <si>
    <t>Février</t>
  </si>
  <si>
    <t>Septembre</t>
  </si>
  <si>
    <t>Octobre</t>
  </si>
  <si>
    <t>Novembre</t>
  </si>
  <si>
    <t>Décembre</t>
  </si>
  <si>
    <t xml:space="preserve">     mai</t>
  </si>
  <si>
    <t xml:space="preserve">     juin</t>
  </si>
  <si>
    <t xml:space="preserve">     juillet</t>
  </si>
  <si>
    <t xml:space="preserve">    août</t>
  </si>
  <si>
    <t xml:space="preserve">    septembre</t>
  </si>
  <si>
    <t xml:space="preserve">    octobre</t>
  </si>
  <si>
    <t xml:space="preserve">    novembre</t>
  </si>
  <si>
    <t xml:space="preserve">   décembre</t>
  </si>
  <si>
    <t xml:space="preserve">     Janvier</t>
  </si>
  <si>
    <t xml:space="preserve">     Février</t>
  </si>
  <si>
    <t xml:space="preserve">     Mars</t>
  </si>
  <si>
    <t xml:space="preserve">    Avril</t>
  </si>
  <si>
    <t xml:space="preserve">    Mai</t>
  </si>
  <si>
    <t xml:space="preserve">    Juin</t>
  </si>
  <si>
    <t xml:space="preserve">    Juillet</t>
  </si>
  <si>
    <t xml:space="preserve">    Août</t>
  </si>
  <si>
    <t xml:space="preserve">    Septembre</t>
  </si>
  <si>
    <t xml:space="preserve">    Décembre</t>
  </si>
  <si>
    <t xml:space="preserve">    Novembre</t>
  </si>
  <si>
    <t xml:space="preserve">    Octobre</t>
  </si>
  <si>
    <t xml:space="preserve">     Mai</t>
  </si>
  <si>
    <t xml:space="preserve">     Avril</t>
  </si>
  <si>
    <t xml:space="preserve">     Juin</t>
  </si>
  <si>
    <t xml:space="preserve">     Juillet</t>
  </si>
  <si>
    <t xml:space="preserve">     Août</t>
  </si>
  <si>
    <t xml:space="preserve">     Septembre</t>
  </si>
  <si>
    <t xml:space="preserve">     Octobre</t>
  </si>
  <si>
    <t xml:space="preserve">     Novembre</t>
  </si>
  <si>
    <t xml:space="preserve">     Décembre</t>
  </si>
  <si>
    <t xml:space="preserve">    Mars</t>
  </si>
  <si>
    <t xml:space="preserve">      Mars </t>
  </si>
  <si>
    <t>(*) :  changement de base (2005=100)</t>
  </si>
  <si>
    <t>2008 (*)</t>
  </si>
  <si>
    <t xml:space="preserve">  TABLEAU …….:  TAUX DE CHANGE EFFECTIF DU FRANC BURUNDI</t>
  </si>
  <si>
    <r>
      <t xml:space="preserve">2003 </t>
    </r>
    <r>
      <rPr>
        <vertAlign val="superscript"/>
        <sz val="12"/>
        <rFont val="Calibri"/>
        <family val="2"/>
      </rPr>
      <t>(*)</t>
    </r>
  </si>
  <si>
    <t>nominal</t>
  </si>
  <si>
    <t>réel</t>
  </si>
  <si>
    <t>glissement annuel</t>
  </si>
  <si>
    <t>Prix dans les pays partenaire</t>
  </si>
  <si>
    <t>(indice des prix pondéré)</t>
  </si>
  <si>
    <t>Indice des Prix relatifs</t>
  </si>
  <si>
    <t>Indice des prix à la consommation intérieur</t>
  </si>
  <si>
    <t xml:space="preserve"> Janvier 2010</t>
  </si>
  <si>
    <t xml:space="preserve">NOMINAL </t>
  </si>
  <si>
    <t xml:space="preserve">REEL </t>
  </si>
  <si>
    <t>moyenne annuelle</t>
  </si>
  <si>
    <t>Retour à la table de matière</t>
  </si>
  <si>
    <t>Table de Matière</t>
  </si>
  <si>
    <t>Cliquez dans cette feuille pour voir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</si>
  <si>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</si>
  <si>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</si>
  <si>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</si>
  <si>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</si>
  <si>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</si>
  <si>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</si>
  <si>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</si>
  <si>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</si>
  <si>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</si>
  <si>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</si>
  <si>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</si>
  <si>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</si>
  <si>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</si>
  <si>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</t>
  </si>
  <si>
    <t>I.2</t>
  </si>
  <si>
    <t xml:space="preserve">                                                                                                                            RELEVE DES CONTRATS DE VENTE DE CAFE ARABICA</t>
  </si>
  <si>
    <t>VENTES</t>
  </si>
  <si>
    <t xml:space="preserve">                       PRIX  MOYENS</t>
  </si>
  <si>
    <t>Q (T)</t>
  </si>
  <si>
    <t>CTS/LB*</t>
  </si>
  <si>
    <t>BIF/KG</t>
  </si>
  <si>
    <t>Relevé des contrats de vente de café arabica</t>
  </si>
  <si>
    <t>http://www.brb.bi</t>
  </si>
  <si>
    <t>*: cents per lb</t>
  </si>
  <si>
    <t>*:cents per lb</t>
  </si>
  <si>
    <t>V(MBIF)</t>
  </si>
  <si>
    <t>RELEVE DES CONTRATS DE VENTE DE CAFE ARABICA</t>
  </si>
  <si>
    <t>*: cent par livre</t>
  </si>
  <si>
    <t>En MBIF</t>
  </si>
  <si>
    <t xml:space="preserve">        PRIX  MOYENS</t>
  </si>
  <si>
    <t>Source :  ODECA</t>
  </si>
  <si>
    <t>Source : ODECA</t>
  </si>
  <si>
    <t>-</t>
  </si>
  <si>
    <t>2024</t>
  </si>
  <si>
    <t>T3-2025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</si>
</sst>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_-;\-* #,##0.00_-;_-* &quot;-&quot;??_-;_-@_-"/>
    <numFmt numFmtId="165" formatCode="_-* #,##0.00\ _F_-;\-* #,##0.00\ _F_-;_-* &quot;-&quot;??\ _F_-;_-@_-"/>
    <numFmt numFmtId="166" formatCode="#,##0.0"/>
    <numFmt numFmtId="167" formatCode="0.0"/>
    <numFmt numFmtId="168" formatCode="0.0_)"/>
    <numFmt numFmtId="169" formatCode="[$-409]dd\-mmm\-yy;@"/>
    <numFmt numFmtId="170" formatCode="General_)"/>
    <numFmt numFmtId="171" formatCode="[$-40C]mmm\-yy;@"/>
    <numFmt numFmtId="172" formatCode="_-* #,##0\ _F_-;\-* #,##0\ _F_-;_-* &quot;-&quot;??\ _F_-;_-@_-"/>
    <numFmt numFmtId="173" formatCode="_-* #,##0.0\ _F_-;\-* #,##0.0\ _F_-;_-* &quot;-&quot;??\ _F_-;_-@_-"/>
    <numFmt numFmtId="174" formatCode="0.0000000000"/>
    <numFmt numFmtId="175" formatCode="_-* #,##0.0\ _€_-;\-* #,##0.0\ _€_-;_-* &quot;-&quot;?\ _€_-;_-@_-"/>
  </numFmts>
  <fonts count="23" x14ac:knownFonts="1">
    <font>
      <sz val="10"/>
      <name val="Arial"/>
    </font>
    <font>
      <sz val="12"/>
      <name val="Helv"/>
    </font>
    <font>
      <sz val="10"/>
      <name val="Arial"/>
      <family val="2"/>
    </font>
    <font>
      <u/>
      <sz val="10"/>
      <color indexed="12"/>
      <name val="Arial"/>
      <family val="2"/>
    </font>
    <font>
      <vertAlign val="superscript"/>
      <sz val="12"/>
      <name val="Calibri"/>
      <family val="2"/>
    </font>
    <font>
      <sz val="10"/>
      <color indexed="8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Garamond"/>
      <family val="1"/>
    </font>
    <font>
      <b/>
      <sz val="12"/>
      <name val="Garamond"/>
      <family val="1"/>
    </font>
    <font>
      <u/>
      <sz val="12"/>
      <color indexed="12"/>
      <name val="Garamond"/>
      <family val="1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sz val="13"/>
      <name val="Calibri"/>
      <family val="2"/>
      <scheme val="minor"/>
    </font>
    <font>
      <sz val="10"/>
      <name val="Arial"/>
      <family val="2"/>
    </font>
    <font>
      <sz val="13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70" fontId="1" fillId="0" borderId="0"/>
    <xf numFmtId="164" fontId="21" fillId="0" borderId="0" applyFont="0" applyFill="0" applyBorder="0" applyAlignment="0" applyProtection="0"/>
  </cellStyleXfs>
  <cellXfs count="201">
    <xf numFmtId="0" fontId="0" fillId="0" borderId="0" xfId="0"/>
    <xf numFmtId="167" fontId="1" fillId="0" borderId="1" xfId="0" applyNumberFormat="1" applyFont="1" applyBorder="1"/>
    <xf numFmtId="0" fontId="12" fillId="0" borderId="0" xfId="0" applyFont="1"/>
    <xf numFmtId="0" fontId="12" fillId="0" borderId="2" xfId="0" applyFont="1" applyBorder="1"/>
    <xf numFmtId="0" fontId="12" fillId="0" borderId="3" xfId="0" applyFont="1" applyBorder="1"/>
    <xf numFmtId="0" fontId="13" fillId="0" borderId="4" xfId="0" applyFont="1" applyBorder="1" applyAlignment="1">
      <alignment horizontal="center"/>
    </xf>
    <xf numFmtId="0" fontId="12" fillId="0" borderId="5" xfId="0" applyFont="1" applyBorder="1"/>
    <xf numFmtId="0" fontId="12" fillId="0" borderId="0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2" fillId="0" borderId="5" xfId="0" applyFont="1" applyBorder="1" applyAlignment="1">
      <alignment horizontal="left"/>
    </xf>
    <xf numFmtId="166" fontId="12" fillId="0" borderId="10" xfId="0" applyNumberFormat="1" applyFont="1" applyBorder="1"/>
    <xf numFmtId="166" fontId="12" fillId="0" borderId="1" xfId="0" applyNumberFormat="1" applyFont="1" applyBorder="1"/>
    <xf numFmtId="0" fontId="12" fillId="0" borderId="10" xfId="0" applyFont="1" applyBorder="1"/>
    <xf numFmtId="0" fontId="12" fillId="0" borderId="10" xfId="0" applyFont="1" applyBorder="1" applyAlignment="1">
      <alignment horizontal="left"/>
    </xf>
    <xf numFmtId="167" fontId="12" fillId="0" borderId="5" xfId="0" applyNumberFormat="1" applyFont="1" applyBorder="1"/>
    <xf numFmtId="167" fontId="12" fillId="0" borderId="10" xfId="0" applyNumberFormat="1" applyFont="1" applyBorder="1"/>
    <xf numFmtId="0" fontId="12" fillId="0" borderId="5" xfId="0" applyFont="1" applyBorder="1" applyAlignment="1">
      <alignment horizontal="center"/>
    </xf>
    <xf numFmtId="166" fontId="12" fillId="0" borderId="5" xfId="0" applyNumberFormat="1" applyFont="1" applyBorder="1"/>
    <xf numFmtId="166" fontId="12" fillId="0" borderId="10" xfId="0" applyNumberFormat="1" applyFont="1" applyBorder="1" applyAlignment="1">
      <alignment horizontal="right"/>
    </xf>
    <xf numFmtId="0" fontId="12" fillId="0" borderId="5" xfId="0" applyFont="1" applyBorder="1" applyAlignment="1">
      <alignment horizontal="left" vertical="center"/>
    </xf>
    <xf numFmtId="167" fontId="12" fillId="0" borderId="0" xfId="0" applyNumberFormat="1" applyFont="1"/>
    <xf numFmtId="0" fontId="12" fillId="0" borderId="5" xfId="0" applyFont="1" applyBorder="1" applyAlignment="1"/>
    <xf numFmtId="0" fontId="14" fillId="0" borderId="0" xfId="0" applyFont="1"/>
    <xf numFmtId="167" fontId="12" fillId="0" borderId="1" xfId="0" applyNumberFormat="1" applyFont="1" applyBorder="1"/>
    <xf numFmtId="167" fontId="12" fillId="0" borderId="10" xfId="0" applyNumberFormat="1" applyFont="1" applyBorder="1" applyAlignment="1">
      <alignment horizontal="right"/>
    </xf>
    <xf numFmtId="167" fontId="12" fillId="0" borderId="1" xfId="0" applyNumberFormat="1" applyFont="1" applyBorder="1" applyAlignment="1">
      <alignment horizontal="right"/>
    </xf>
    <xf numFmtId="0" fontId="12" fillId="0" borderId="1" xfId="0" applyFont="1" applyBorder="1"/>
    <xf numFmtId="0" fontId="12" fillId="0" borderId="10" xfId="0" applyFont="1" applyBorder="1" applyAlignment="1"/>
    <xf numFmtId="0" fontId="12" fillId="0" borderId="6" xfId="0" applyFont="1" applyBorder="1" applyAlignment="1">
      <alignment horizontal="left"/>
    </xf>
    <xf numFmtId="166" fontId="14" fillId="0" borderId="0" xfId="0" applyNumberFormat="1" applyFont="1"/>
    <xf numFmtId="0" fontId="12" fillId="0" borderId="4" xfId="0" applyFont="1" applyBorder="1"/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167" fontId="14" fillId="0" borderId="0" xfId="0" applyNumberFormat="1" applyFont="1" applyAlignment="1">
      <alignment horizontal="left"/>
    </xf>
    <xf numFmtId="167" fontId="14" fillId="0" borderId="0" xfId="0" applyNumberFormat="1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1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4" fillId="0" borderId="12" xfId="0" applyFont="1" applyBorder="1"/>
    <xf numFmtId="167" fontId="1" fillId="0" borderId="12" xfId="0" applyNumberFormat="1" applyFont="1" applyBorder="1"/>
    <xf numFmtId="167" fontId="12" fillId="0" borderId="12" xfId="0" applyNumberFormat="1" applyFont="1" applyBorder="1"/>
    <xf numFmtId="0" fontId="14" fillId="0" borderId="12" xfId="0" applyFont="1" applyBorder="1" applyAlignment="1">
      <alignment horizontal="center"/>
    </xf>
    <xf numFmtId="0" fontId="14" fillId="0" borderId="0" xfId="0" applyFont="1" applyAlignment="1">
      <alignment horizontal="center"/>
    </xf>
    <xf numFmtId="167" fontId="14" fillId="0" borderId="0" xfId="0" applyNumberFormat="1" applyFont="1" applyAlignment="1">
      <alignment horizontal="center"/>
    </xf>
    <xf numFmtId="2" fontId="15" fillId="0" borderId="12" xfId="0" applyNumberFormat="1" applyFont="1" applyBorder="1" applyAlignment="1">
      <alignment horizontal="center"/>
    </xf>
    <xf numFmtId="168" fontId="5" fillId="0" borderId="12" xfId="0" applyNumberFormat="1" applyFont="1" applyBorder="1" applyProtection="1"/>
    <xf numFmtId="17" fontId="14" fillId="0" borderId="0" xfId="0" applyNumberFormat="1" applyFont="1" applyAlignment="1">
      <alignment horizontal="center"/>
    </xf>
    <xf numFmtId="167" fontId="12" fillId="0" borderId="0" xfId="0" applyNumberFormat="1" applyFont="1" applyBorder="1"/>
    <xf numFmtId="0" fontId="14" fillId="0" borderId="12" xfId="0" applyFont="1" applyBorder="1" applyAlignment="1">
      <alignment horizontal="left"/>
    </xf>
    <xf numFmtId="0" fontId="16" fillId="0" borderId="0" xfId="0" applyFont="1"/>
    <xf numFmtId="0" fontId="17" fillId="0" borderId="0" xfId="0" applyFont="1"/>
    <xf numFmtId="0" fontId="18" fillId="2" borderId="13" xfId="0" applyFont="1" applyFill="1" applyBorder="1"/>
    <xf numFmtId="0" fontId="3" fillId="3" borderId="0" xfId="1" applyFill="1" applyAlignment="1" applyProtection="1"/>
    <xf numFmtId="0" fontId="16" fillId="3" borderId="0" xfId="0" applyFont="1" applyFill="1"/>
    <xf numFmtId="49" fontId="16" fillId="3" borderId="0" xfId="0" applyNumberFormat="1" applyFont="1" applyFill="1" applyAlignment="1">
      <alignment horizontal="right"/>
    </xf>
    <xf numFmtId="49" fontId="16" fillId="3" borderId="0" xfId="0" quotePrefix="1" applyNumberFormat="1" applyFont="1" applyFill="1" applyAlignment="1">
      <alignment horizontal="right"/>
    </xf>
    <xf numFmtId="0" fontId="19" fillId="3" borderId="14" xfId="0" applyFont="1" applyFill="1" applyBorder="1"/>
    <xf numFmtId="0" fontId="16" fillId="3" borderId="14" xfId="0" applyFont="1" applyFill="1" applyBorder="1"/>
    <xf numFmtId="169" fontId="16" fillId="0" borderId="0" xfId="0" applyNumberFormat="1" applyFont="1" applyAlignment="1">
      <alignment horizontal="left"/>
    </xf>
    <xf numFmtId="170" fontId="3" fillId="0" borderId="0" xfId="1" applyNumberFormat="1" applyAlignment="1" applyProtection="1"/>
    <xf numFmtId="0" fontId="6" fillId="0" borderId="0" xfId="0" applyFont="1" applyAlignment="1">
      <alignment horizontal="justify" vertical="center"/>
    </xf>
    <xf numFmtId="0" fontId="8" fillId="0" borderId="3" xfId="0" applyFont="1" applyBorder="1"/>
    <xf numFmtId="0" fontId="8" fillId="4" borderId="0" xfId="0" applyFont="1" applyFill="1"/>
    <xf numFmtId="0" fontId="8" fillId="4" borderId="0" xfId="0" applyFont="1" applyFill="1" applyAlignment="1">
      <alignment horizontal="center"/>
    </xf>
    <xf numFmtId="166" fontId="8" fillId="0" borderId="3" xfId="0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171" fontId="16" fillId="3" borderId="0" xfId="0" applyNumberFormat="1" applyFont="1" applyFill="1" applyAlignment="1">
      <alignment horizontal="right"/>
    </xf>
    <xf numFmtId="17" fontId="8" fillId="0" borderId="10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0" fontId="8" fillId="0" borderId="0" xfId="0" applyFont="1" applyFill="1" applyBorder="1"/>
    <xf numFmtId="167" fontId="8" fillId="0" borderId="1" xfId="0" applyNumberFormat="1" applyFont="1" applyFill="1" applyBorder="1"/>
    <xf numFmtId="0" fontId="9" fillId="0" borderId="5" xfId="0" applyFont="1" applyFill="1" applyBorder="1" applyAlignment="1">
      <alignment horizontal="left"/>
    </xf>
    <xf numFmtId="0" fontId="8" fillId="0" borderId="3" xfId="0" applyFont="1" applyFill="1" applyBorder="1"/>
    <xf numFmtId="166" fontId="8" fillId="0" borderId="3" xfId="0" applyNumberFormat="1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7" fontId="8" fillId="0" borderId="0" xfId="0" applyNumberFormat="1" applyFont="1" applyFill="1"/>
    <xf numFmtId="0" fontId="10" fillId="0" borderId="0" xfId="1" applyFont="1" applyFill="1" applyAlignment="1" applyProtection="1"/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170" fontId="12" fillId="0" borderId="2" xfId="3" applyFont="1" applyBorder="1" applyAlignment="1">
      <alignment horizontal="right"/>
    </xf>
    <xf numFmtId="170" fontId="12" fillId="0" borderId="3" xfId="3" applyFont="1" applyBorder="1" applyAlignment="1">
      <alignment horizontal="right"/>
    </xf>
    <xf numFmtId="170" fontId="12" fillId="0" borderId="4" xfId="3" applyFont="1" applyBorder="1" applyAlignment="1">
      <alignment horizontal="right"/>
    </xf>
    <xf numFmtId="170" fontId="12" fillId="0" borderId="5" xfId="3" applyFont="1" applyBorder="1" applyAlignment="1">
      <alignment horizontal="right"/>
    </xf>
    <xf numFmtId="170" fontId="12" fillId="0" borderId="0" xfId="3" applyFont="1" applyBorder="1" applyAlignment="1">
      <alignment horizontal="right"/>
    </xf>
    <xf numFmtId="170" fontId="13" fillId="0" borderId="1" xfId="3" applyFont="1" applyBorder="1" applyAlignment="1">
      <alignment horizontal="right"/>
    </xf>
    <xf numFmtId="170" fontId="13" fillId="0" borderId="5" xfId="3" applyFont="1" applyBorder="1" applyAlignment="1">
      <alignment horizontal="center"/>
    </xf>
    <xf numFmtId="170" fontId="12" fillId="0" borderId="6" xfId="3" applyFont="1" applyBorder="1" applyAlignment="1">
      <alignment horizontal="right"/>
    </xf>
    <xf numFmtId="170" fontId="13" fillId="0" borderId="7" xfId="3" applyFont="1" applyBorder="1" applyAlignment="1">
      <alignment horizontal="right"/>
    </xf>
    <xf numFmtId="170" fontId="13" fillId="0" borderId="8" xfId="3" applyFont="1" applyBorder="1" applyAlignment="1">
      <alignment horizontal="right"/>
    </xf>
    <xf numFmtId="170" fontId="12" fillId="0" borderId="2" xfId="3" applyFont="1" applyBorder="1" applyAlignment="1">
      <alignment horizontal="center"/>
    </xf>
    <xf numFmtId="170" fontId="12" fillId="0" borderId="4" xfId="3" applyFont="1" applyBorder="1" applyAlignment="1">
      <alignment horizontal="center"/>
    </xf>
    <xf numFmtId="170" fontId="12" fillId="0" borderId="3" xfId="3" applyFont="1" applyBorder="1" applyAlignment="1">
      <alignment horizontal="center"/>
    </xf>
    <xf numFmtId="170" fontId="12" fillId="0" borderId="5" xfId="3" applyFont="1" applyBorder="1" applyAlignment="1">
      <alignment horizontal="center"/>
    </xf>
    <xf numFmtId="170" fontId="12" fillId="0" borderId="6" xfId="3" applyFont="1" applyBorder="1" applyAlignment="1">
      <alignment horizontal="center"/>
    </xf>
    <xf numFmtId="170" fontId="12" fillId="0" borderId="8" xfId="3" applyFont="1" applyBorder="1" applyAlignment="1">
      <alignment horizontal="center"/>
    </xf>
    <xf numFmtId="170" fontId="12" fillId="0" borderId="7" xfId="3" applyFont="1" applyBorder="1" applyAlignment="1">
      <alignment horizontal="center"/>
    </xf>
    <xf numFmtId="170" fontId="12" fillId="0" borderId="5" xfId="3" applyFont="1" applyBorder="1" applyAlignment="1">
      <alignment horizontal="left"/>
    </xf>
    <xf numFmtId="170" fontId="12" fillId="0" borderId="10" xfId="3" applyFont="1" applyBorder="1" applyAlignment="1">
      <alignment horizontal="center"/>
    </xf>
    <xf numFmtId="170" fontId="12" fillId="0" borderId="0" xfId="3" applyFont="1" applyBorder="1" applyAlignment="1">
      <alignment horizontal="center"/>
    </xf>
    <xf numFmtId="170" fontId="12" fillId="0" borderId="9" xfId="3" applyFont="1" applyBorder="1" applyAlignment="1">
      <alignment horizontal="center"/>
    </xf>
    <xf numFmtId="172" fontId="8" fillId="0" borderId="10" xfId="2" applyNumberFormat="1" applyFont="1" applyBorder="1" applyAlignment="1" applyProtection="1">
      <alignment horizontal="center"/>
    </xf>
    <xf numFmtId="173" fontId="8" fillId="0" borderId="0" xfId="2" applyNumberFormat="1" applyFont="1" applyBorder="1" applyAlignment="1" applyProtection="1">
      <alignment horizontal="center"/>
    </xf>
    <xf numFmtId="173" fontId="8" fillId="0" borderId="10" xfId="2" applyNumberFormat="1" applyFont="1" applyFill="1" applyBorder="1"/>
    <xf numFmtId="172" fontId="8" fillId="0" borderId="0" xfId="2" applyNumberFormat="1" applyFont="1" applyBorder="1" applyAlignment="1" applyProtection="1">
      <alignment horizontal="center"/>
    </xf>
    <xf numFmtId="172" fontId="8" fillId="0" borderId="10" xfId="2" applyNumberFormat="1" applyFont="1" applyFill="1" applyBorder="1" applyAlignment="1" applyProtection="1">
      <alignment horizontal="center"/>
    </xf>
    <xf numFmtId="172" fontId="8" fillId="0" borderId="0" xfId="2" applyNumberFormat="1" applyFont="1" applyFill="1" applyBorder="1" applyAlignment="1" applyProtection="1">
      <alignment horizontal="center"/>
    </xf>
    <xf numFmtId="173" fontId="8" fillId="0" borderId="10" xfId="2" applyNumberFormat="1" applyFont="1" applyBorder="1" applyAlignment="1" applyProtection="1">
      <alignment horizontal="center"/>
    </xf>
    <xf numFmtId="173" fontId="8" fillId="0" borderId="10" xfId="2" applyNumberFormat="1" applyFont="1" applyFill="1" applyBorder="1" applyAlignment="1" applyProtection="1">
      <alignment horizontal="center"/>
    </xf>
    <xf numFmtId="173" fontId="8" fillId="0" borderId="5" xfId="2" applyNumberFormat="1" applyFont="1" applyBorder="1" applyAlignment="1" applyProtection="1">
      <alignment horizontal="center"/>
    </xf>
    <xf numFmtId="172" fontId="8" fillId="0" borderId="5" xfId="2" applyNumberFormat="1" applyFont="1" applyBorder="1" applyAlignment="1" applyProtection="1">
      <alignment horizontal="center"/>
    </xf>
    <xf numFmtId="173" fontId="8" fillId="0" borderId="5" xfId="2" applyNumberFormat="1" applyFont="1" applyFill="1" applyBorder="1" applyAlignment="1" applyProtection="1">
      <alignment horizontal="center"/>
    </xf>
    <xf numFmtId="173" fontId="8" fillId="4" borderId="5" xfId="2" applyNumberFormat="1" applyFont="1" applyFill="1" applyBorder="1" applyAlignment="1" applyProtection="1">
      <alignment horizontal="center"/>
    </xf>
    <xf numFmtId="0" fontId="11" fillId="0" borderId="0" xfId="0" applyFont="1" applyAlignment="1">
      <alignment vertical="center"/>
    </xf>
    <xf numFmtId="173" fontId="20" fillId="0" borderId="10" xfId="2" applyNumberFormat="1" applyFont="1" applyFill="1" applyBorder="1" applyProtection="1"/>
    <xf numFmtId="0" fontId="8" fillId="0" borderId="11" xfId="0" applyFont="1" applyFill="1" applyBorder="1"/>
    <xf numFmtId="0" fontId="8" fillId="0" borderId="3" xfId="0" applyFont="1" applyFill="1" applyBorder="1" applyAlignment="1">
      <alignment horizontal="center"/>
    </xf>
    <xf numFmtId="172" fontId="8" fillId="0" borderId="1" xfId="2" applyNumberFormat="1" applyFont="1" applyBorder="1" applyAlignment="1" applyProtection="1">
      <alignment horizontal="center"/>
    </xf>
    <xf numFmtId="174" fontId="12" fillId="0" borderId="0" xfId="0" applyNumberFormat="1" applyFont="1"/>
    <xf numFmtId="167" fontId="8" fillId="0" borderId="0" xfId="0" applyNumberFormat="1" applyFont="1" applyFill="1" applyBorder="1"/>
    <xf numFmtId="0" fontId="8" fillId="0" borderId="0" xfId="0" applyFont="1" applyBorder="1"/>
    <xf numFmtId="0" fontId="8" fillId="0" borderId="8" xfId="0" applyFont="1" applyFill="1" applyBorder="1"/>
    <xf numFmtId="170" fontId="8" fillId="0" borderId="2" xfId="3" applyFont="1" applyBorder="1" applyAlignment="1">
      <alignment horizontal="right"/>
    </xf>
    <xf numFmtId="170" fontId="8" fillId="0" borderId="3" xfId="3" applyFont="1" applyBorder="1" applyAlignment="1">
      <alignment horizontal="right"/>
    </xf>
    <xf numFmtId="170" fontId="8" fillId="0" borderId="4" xfId="3" applyFont="1" applyBorder="1" applyAlignment="1">
      <alignment horizontal="right"/>
    </xf>
    <xf numFmtId="170" fontId="8" fillId="0" borderId="5" xfId="3" applyFont="1" applyBorder="1" applyAlignment="1">
      <alignment horizontal="right"/>
    </xf>
    <xf numFmtId="170" fontId="8" fillId="0" borderId="0" xfId="3" applyFont="1" applyBorder="1" applyAlignment="1">
      <alignment horizontal="right"/>
    </xf>
    <xf numFmtId="170" fontId="9" fillId="0" borderId="1" xfId="3" applyFont="1" applyBorder="1" applyAlignment="1">
      <alignment horizontal="right"/>
    </xf>
    <xf numFmtId="170" fontId="8" fillId="0" borderId="6" xfId="3" applyFont="1" applyBorder="1" applyAlignment="1">
      <alignment horizontal="right"/>
    </xf>
    <xf numFmtId="170" fontId="9" fillId="0" borderId="7" xfId="3" applyFont="1" applyBorder="1" applyAlignment="1">
      <alignment horizontal="right"/>
    </xf>
    <xf numFmtId="170" fontId="9" fillId="0" borderId="8" xfId="3" applyFont="1" applyBorder="1" applyAlignment="1">
      <alignment horizontal="right"/>
    </xf>
    <xf numFmtId="170" fontId="8" fillId="0" borderId="11" xfId="3" applyFont="1" applyBorder="1" applyAlignment="1">
      <alignment horizontal="center"/>
    </xf>
    <xf numFmtId="170" fontId="8" fillId="0" borderId="2" xfId="3" applyFont="1" applyBorder="1" applyAlignment="1">
      <alignment horizontal="center"/>
    </xf>
    <xf numFmtId="170" fontId="8" fillId="0" borderId="4" xfId="3" applyFont="1" applyBorder="1" applyAlignment="1">
      <alignment horizontal="center"/>
    </xf>
    <xf numFmtId="170" fontId="8" fillId="0" borderId="3" xfId="3" applyFont="1" applyBorder="1" applyAlignment="1">
      <alignment horizontal="center"/>
    </xf>
    <xf numFmtId="170" fontId="8" fillId="0" borderId="10" xfId="3" applyFont="1" applyBorder="1" applyAlignment="1">
      <alignment horizontal="center"/>
    </xf>
    <xf numFmtId="170" fontId="8" fillId="0" borderId="9" xfId="3" applyFont="1" applyBorder="1" applyAlignment="1">
      <alignment horizontal="center"/>
    </xf>
    <xf numFmtId="170" fontId="8" fillId="0" borderId="6" xfId="3" applyFont="1" applyBorder="1" applyAlignment="1">
      <alignment horizontal="center"/>
    </xf>
    <xf numFmtId="170" fontId="8" fillId="0" borderId="8" xfId="3" applyFont="1" applyBorder="1" applyAlignment="1">
      <alignment horizontal="center"/>
    </xf>
    <xf numFmtId="170" fontId="8" fillId="0" borderId="7" xfId="3" applyFont="1" applyBorder="1" applyAlignment="1">
      <alignment horizontal="center"/>
    </xf>
    <xf numFmtId="170" fontId="8" fillId="0" borderId="10" xfId="3" applyFont="1" applyBorder="1" applyAlignment="1">
      <alignment horizontal="left"/>
    </xf>
    <xf numFmtId="170" fontId="8" fillId="0" borderId="0" xfId="3" applyFont="1" applyBorder="1" applyAlignment="1">
      <alignment horizontal="center"/>
    </xf>
    <xf numFmtId="0" fontId="8" fillId="0" borderId="0" xfId="0" applyNumberFormat="1" applyFont="1"/>
    <xf numFmtId="172" fontId="8" fillId="0" borderId="10" xfId="2" applyNumberFormat="1" applyFont="1" applyBorder="1" applyAlignment="1">
      <alignment horizontal="center"/>
    </xf>
    <xf numFmtId="172" fontId="8" fillId="0" borderId="10" xfId="2" applyNumberFormat="1" applyFont="1" applyFill="1" applyBorder="1"/>
    <xf numFmtId="173" fontId="16" fillId="0" borderId="0" xfId="2" applyNumberFormat="1" applyFont="1" applyProtection="1"/>
    <xf numFmtId="172" fontId="16" fillId="0" borderId="10" xfId="0" applyNumberFormat="1" applyFont="1" applyBorder="1" applyAlignment="1">
      <alignment horizontal="center"/>
    </xf>
    <xf numFmtId="173" fontId="16" fillId="0" borderId="10" xfId="0" applyNumberFormat="1" applyFont="1" applyBorder="1" applyAlignment="1">
      <alignment horizontal="center"/>
    </xf>
    <xf numFmtId="172" fontId="22" fillId="0" borderId="10" xfId="2" applyNumberFormat="1" applyFont="1" applyFill="1" applyBorder="1" applyProtection="1"/>
    <xf numFmtId="173" fontId="22" fillId="0" borderId="1" xfId="2" applyNumberFormat="1" applyFont="1" applyFill="1" applyBorder="1" applyProtection="1"/>
    <xf numFmtId="173" fontId="22" fillId="0" borderId="10" xfId="2" applyNumberFormat="1" applyFont="1" applyFill="1" applyBorder="1" applyProtection="1"/>
    <xf numFmtId="164" fontId="8" fillId="0" borderId="0" xfId="4" applyFont="1"/>
    <xf numFmtId="173" fontId="8" fillId="0" borderId="0" xfId="0" applyNumberFormat="1" applyFont="1"/>
    <xf numFmtId="175" fontId="8" fillId="0" borderId="0" xfId="0" applyNumberFormat="1" applyFont="1"/>
    <xf numFmtId="175" fontId="22" fillId="0" borderId="10" xfId="2" applyNumberFormat="1" applyFont="1" applyFill="1" applyBorder="1" applyProtection="1"/>
    <xf numFmtId="173" fontId="22" fillId="0" borderId="5" xfId="2" applyNumberFormat="1" applyFont="1" applyFill="1" applyBorder="1" applyProtection="1"/>
    <xf numFmtId="173" fontId="22" fillId="0" borderId="0" xfId="2" applyNumberFormat="1" applyFont="1" applyFill="1" applyBorder="1" applyProtection="1"/>
    <xf numFmtId="173" fontId="22" fillId="0" borderId="7" xfId="2" applyNumberFormat="1" applyFont="1" applyFill="1" applyBorder="1" applyProtection="1"/>
    <xf numFmtId="0" fontId="9" fillId="0" borderId="6" xfId="0" applyFont="1" applyFill="1" applyBorder="1" applyAlignment="1">
      <alignment horizontal="left"/>
    </xf>
    <xf numFmtId="0" fontId="8" fillId="0" borderId="7" xfId="0" applyFont="1" applyFill="1" applyBorder="1"/>
    <xf numFmtId="0" fontId="8" fillId="0" borderId="7" xfId="0" applyFont="1" applyBorder="1"/>
    <xf numFmtId="166" fontId="8" fillId="0" borderId="0" xfId="0" applyNumberFormat="1" applyFont="1" applyFill="1" applyBorder="1"/>
    <xf numFmtId="170" fontId="9" fillId="0" borderId="5" xfId="3" applyFont="1" applyBorder="1" applyAlignment="1">
      <alignment horizontal="center"/>
    </xf>
    <xf numFmtId="170" fontId="8" fillId="0" borderId="5" xfId="3" applyFont="1" applyBorder="1" applyAlignment="1">
      <alignment horizontal="center"/>
    </xf>
    <xf numFmtId="170" fontId="8" fillId="0" borderId="5" xfId="3" applyFont="1" applyBorder="1" applyAlignment="1">
      <alignment horizontal="left"/>
    </xf>
    <xf numFmtId="172" fontId="8" fillId="4" borderId="10" xfId="2" applyNumberFormat="1" applyFont="1" applyFill="1" applyBorder="1" applyAlignment="1" applyProtection="1">
      <alignment horizontal="center"/>
    </xf>
    <xf numFmtId="172" fontId="8" fillId="4" borderId="0" xfId="2" applyNumberFormat="1" applyFont="1" applyFill="1" applyBorder="1" applyAlignment="1" applyProtection="1">
      <alignment horizontal="center"/>
    </xf>
    <xf numFmtId="173" fontId="8" fillId="4" borderId="10" xfId="2" applyNumberFormat="1" applyFont="1" applyFill="1" applyBorder="1"/>
    <xf numFmtId="173" fontId="8" fillId="4" borderId="10" xfId="2" applyNumberFormat="1" applyFont="1" applyFill="1" applyBorder="1" applyAlignment="1" applyProtection="1">
      <alignment horizontal="center"/>
    </xf>
    <xf numFmtId="0" fontId="8" fillId="0" borderId="8" xfId="0" applyFont="1" applyBorder="1"/>
    <xf numFmtId="0" fontId="8" fillId="0" borderId="6" xfId="0" applyFont="1" applyFill="1" applyBorder="1" applyAlignment="1">
      <alignment horizontal="center"/>
    </xf>
    <xf numFmtId="172" fontId="8" fillId="0" borderId="7" xfId="2" applyNumberFormat="1" applyFont="1" applyBorder="1" applyAlignment="1" applyProtection="1">
      <alignment horizontal="center"/>
    </xf>
    <xf numFmtId="172" fontId="8" fillId="0" borderId="9" xfId="2" applyNumberFormat="1" applyFont="1" applyBorder="1" applyAlignment="1" applyProtection="1">
      <alignment horizontal="center"/>
    </xf>
    <xf numFmtId="167" fontId="8" fillId="0" borderId="0" xfId="0" applyNumberFormat="1" applyFont="1" applyFill="1" applyBorder="1" applyAlignment="1"/>
    <xf numFmtId="167" fontId="8" fillId="0" borderId="7" xfId="0" applyNumberFormat="1" applyFont="1" applyFill="1" applyBorder="1" applyAlignment="1"/>
    <xf numFmtId="167" fontId="8" fillId="0" borderId="4" xfId="0" applyNumberFormat="1" applyFont="1" applyFill="1" applyBorder="1" applyAlignment="1"/>
    <xf numFmtId="167" fontId="8" fillId="0" borderId="8" xfId="0" applyNumberFormat="1" applyFont="1" applyFill="1" applyBorder="1" applyAlignment="1"/>
    <xf numFmtId="17" fontId="8" fillId="0" borderId="5" xfId="0" applyNumberFormat="1" applyFont="1" applyFill="1" applyBorder="1" applyAlignment="1">
      <alignment horizontal="center"/>
    </xf>
    <xf numFmtId="175" fontId="22" fillId="0" borderId="1" xfId="2" applyNumberFormat="1" applyFont="1" applyFill="1" applyBorder="1" applyProtection="1"/>
    <xf numFmtId="17" fontId="8" fillId="0" borderId="6" xfId="0" applyNumberFormat="1" applyFont="1" applyFill="1" applyBorder="1" applyAlignment="1">
      <alignment horizontal="center"/>
    </xf>
    <xf numFmtId="0" fontId="8" fillId="0" borderId="1" xfId="0" applyFont="1" applyBorder="1"/>
    <xf numFmtId="175" fontId="22" fillId="0" borderId="8" xfId="2" applyNumberFormat="1" applyFont="1" applyFill="1" applyBorder="1" applyProtection="1"/>
    <xf numFmtId="170" fontId="8" fillId="0" borderId="5" xfId="3" applyFont="1" applyBorder="1" applyAlignment="1">
      <alignment horizontal="center"/>
    </xf>
    <xf numFmtId="170" fontId="8" fillId="0" borderId="1" xfId="3" applyFont="1" applyBorder="1" applyAlignment="1">
      <alignment horizontal="center"/>
    </xf>
    <xf numFmtId="170" fontId="8" fillId="0" borderId="10" xfId="3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70" fontId="12" fillId="0" borderId="5" xfId="3" applyFont="1" applyBorder="1" applyAlignment="1">
      <alignment horizontal="center"/>
    </xf>
    <xf numFmtId="170" fontId="12" fillId="0" borderId="10" xfId="3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75" fontId="22" fillId="0" borderId="9" xfId="2" applyNumberFormat="1" applyFont="1" applyFill="1" applyBorder="1" applyProtection="1"/>
    <xf numFmtId="17" fontId="8" fillId="0" borderId="0" xfId="0" applyNumberFormat="1" applyFont="1" applyFill="1" applyBorder="1" applyAlignment="1">
      <alignment horizontal="center"/>
    </xf>
  </cellXfs>
  <cellStyles count="5">
    <cellStyle name="Comma" xfId="4" builtinId="3"/>
    <cellStyle name="Hyperlink" xfId="1" builtinId="8"/>
    <cellStyle name="Milliers 2 3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258064516129E-2"/>
          <c:y val="4.5333451389196325E-2"/>
          <c:w val="0.9258064516129032"/>
          <c:h val="0.65066836111552373"/>
        </c:manualLayout>
      </c:layout>
      <c:lineChart>
        <c:grouping val="standard"/>
        <c:varyColors val="0"/>
        <c:ser>
          <c:idx val="0"/>
          <c:order val="0"/>
          <c:tx>
            <c:strRef>
              <c:f>Feuil2!$A$122</c:f>
              <c:strCache>
                <c:ptCount val="1"/>
                <c:pt idx="0">
                  <c:v>NOMINAL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Feuil2!$B$122:$Y$122</c:f>
              <c:numCache>
                <c:formatCode>0.0</c:formatCode>
                <c:ptCount val="24"/>
                <c:pt idx="0">
                  <c:v>79.78</c:v>
                </c:pt>
                <c:pt idx="1">
                  <c:v>82.06</c:v>
                </c:pt>
                <c:pt idx="2">
                  <c:v>82.43</c:v>
                </c:pt>
                <c:pt idx="3">
                  <c:v>83.24</c:v>
                </c:pt>
                <c:pt idx="4">
                  <c:v>87.02</c:v>
                </c:pt>
                <c:pt idx="5">
                  <c:v>88.59</c:v>
                </c:pt>
                <c:pt idx="6">
                  <c:v>85.57</c:v>
                </c:pt>
                <c:pt idx="7">
                  <c:v>84.69</c:v>
                </c:pt>
                <c:pt idx="8">
                  <c:v>83.83</c:v>
                </c:pt>
                <c:pt idx="9">
                  <c:v>89.16</c:v>
                </c:pt>
                <c:pt idx="10">
                  <c:v>90.11</c:v>
                </c:pt>
                <c:pt idx="11">
                  <c:v>91.96</c:v>
                </c:pt>
                <c:pt idx="12">
                  <c:v>82.29</c:v>
                </c:pt>
                <c:pt idx="13">
                  <c:v>81.02</c:v>
                </c:pt>
                <c:pt idx="14">
                  <c:v>79.701999999999998</c:v>
                </c:pt>
                <c:pt idx="15">
                  <c:v>78.099999999999994</c:v>
                </c:pt>
                <c:pt idx="16">
                  <c:v>78.260000000000005</c:v>
                </c:pt>
                <c:pt idx="17">
                  <c:v>78.25</c:v>
                </c:pt>
                <c:pt idx="18">
                  <c:v>77.98</c:v>
                </c:pt>
                <c:pt idx="19">
                  <c:v>77.150000000000006</c:v>
                </c:pt>
                <c:pt idx="20">
                  <c:v>79.099999999999994</c:v>
                </c:pt>
                <c:pt idx="21">
                  <c:v>86.8</c:v>
                </c:pt>
                <c:pt idx="22">
                  <c:v>85.1</c:v>
                </c:pt>
                <c:pt idx="23">
                  <c:v>91.3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DFA-4626-911D-9E9A144B8D01}"/>
            </c:ext>
          </c:extLst>
        </c:ser>
        <c:ser>
          <c:idx val="1"/>
          <c:order val="1"/>
          <c:tx>
            <c:strRef>
              <c:f>Feuil2!$A$123</c:f>
              <c:strCache>
                <c:ptCount val="1"/>
                <c:pt idx="0">
                  <c:v>REEL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Feuil2!$B$123:$Y$123</c:f>
              <c:numCache>
                <c:formatCode>0.0</c:formatCode>
                <c:ptCount val="24"/>
                <c:pt idx="0">
                  <c:v>108.91</c:v>
                </c:pt>
                <c:pt idx="1">
                  <c:v>111.11</c:v>
                </c:pt>
                <c:pt idx="2">
                  <c:v>111.65</c:v>
                </c:pt>
                <c:pt idx="3">
                  <c:v>113.28</c:v>
                </c:pt>
                <c:pt idx="4">
                  <c:v>119.64</c:v>
                </c:pt>
                <c:pt idx="5">
                  <c:v>122.12</c:v>
                </c:pt>
                <c:pt idx="6">
                  <c:v>118.34</c:v>
                </c:pt>
                <c:pt idx="7">
                  <c:v>116.02</c:v>
                </c:pt>
                <c:pt idx="8">
                  <c:v>114.45</c:v>
                </c:pt>
                <c:pt idx="9">
                  <c:v>108.59</c:v>
                </c:pt>
                <c:pt idx="10">
                  <c:v>109.49</c:v>
                </c:pt>
                <c:pt idx="11">
                  <c:v>111.77</c:v>
                </c:pt>
                <c:pt idx="12">
                  <c:v>112.72</c:v>
                </c:pt>
                <c:pt idx="13">
                  <c:v>110.97</c:v>
                </c:pt>
                <c:pt idx="14">
                  <c:v>109.233</c:v>
                </c:pt>
                <c:pt idx="15">
                  <c:v>110.25</c:v>
                </c:pt>
                <c:pt idx="16">
                  <c:v>110.63</c:v>
                </c:pt>
                <c:pt idx="17">
                  <c:v>111.95</c:v>
                </c:pt>
                <c:pt idx="18">
                  <c:v>112.53</c:v>
                </c:pt>
                <c:pt idx="19">
                  <c:v>112.48</c:v>
                </c:pt>
                <c:pt idx="20">
                  <c:v>115.55</c:v>
                </c:pt>
                <c:pt idx="21">
                  <c:v>113.6</c:v>
                </c:pt>
                <c:pt idx="22">
                  <c:v>114.7</c:v>
                </c:pt>
                <c:pt idx="23">
                  <c:v>121.2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DFA-4626-911D-9E9A144B8D01}"/>
            </c:ext>
          </c:extLst>
        </c:ser>
        <c:ser>
          <c:idx val="2"/>
          <c:order val="2"/>
          <c:tx>
            <c:strRef>
              <c:f>Feuil2!$A$124</c:f>
              <c:strCache>
                <c:ptCount val="1"/>
              </c:strCache>
            </c:strRef>
          </c:tx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Feuil2!$B$124:$Y$124</c:f>
              <c:numCache>
                <c:formatCode>General</c:formatCode>
                <c:ptCount val="2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DFA-4626-911D-9E9A144B8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874392"/>
        <c:axId val="277873216"/>
      </c:lineChart>
      <c:catAx>
        <c:axId val="277874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7787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87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778743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00001318930611"/>
          <c:y val="0.92800269047149053"/>
          <c:w val="0.76129030981680057"/>
          <c:h val="5.86669006207093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00CC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25510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127</xdr:row>
      <xdr:rowOff>47625</xdr:rowOff>
    </xdr:from>
    <xdr:to>
      <xdr:col>13</xdr:col>
      <xdr:colOff>428625</xdr:colOff>
      <xdr:row>144</xdr:row>
      <xdr:rowOff>66675</xdr:rowOff>
    </xdr:to>
    <xdr:graphicFrame macro="">
      <xdr:nvGraphicFramePr>
        <xdr:cNvPr id="13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E211"/>
  <sheetViews>
    <sheetView tabSelected="1" topLeftCell="C1" workbookViewId="0">
      <selection activeCell="H15" sqref="H15"/>
    </sheetView>
  </sheetViews>
  <sheetFormatPr defaultColWidth="9.140625" defaultRowHeight="15.75" x14ac:dyDescent="0.25"/>
  <cols>
    <col min="1" max="1" width="5.42578125" style="54" customWidth="1"/>
    <col min="2" max="2" width="88.28515625" style="54" bestFit="1" customWidth="1"/>
    <col min="3" max="3" width="59.28515625" style="54" bestFit="1" customWidth="1"/>
    <col min="4" max="4" width="22" style="54" bestFit="1" customWidth="1"/>
    <col min="5" max="5" width="20.42578125" style="54" customWidth="1"/>
    <col min="6" max="16384" width="9.140625" style="54"/>
  </cols>
  <sheetData>
    <row r="1" spans="2:5" ht="27.75" customHeight="1" x14ac:dyDescent="0.25"/>
    <row r="2" spans="2:5" x14ac:dyDescent="0.25">
      <c r="B2" s="65" t="s">
        <v>96</v>
      </c>
    </row>
    <row r="3" spans="2:5" x14ac:dyDescent="0.25">
      <c r="B3" s="65"/>
    </row>
    <row r="4" spans="2:5" x14ac:dyDescent="0.25">
      <c r="B4" s="65" t="s">
        <v>97</v>
      </c>
    </row>
    <row r="5" spans="2:5" x14ac:dyDescent="0.25">
      <c r="B5" s="65" t="s">
        <v>98</v>
      </c>
    </row>
    <row r="7" spans="2:5" x14ac:dyDescent="0.25">
      <c r="B7" s="119" t="s">
        <v>107</v>
      </c>
    </row>
    <row r="8" spans="2:5" ht="18.75" x14ac:dyDescent="0.3">
      <c r="B8" s="55" t="s">
        <v>84</v>
      </c>
    </row>
    <row r="9" spans="2:5" x14ac:dyDescent="0.25">
      <c r="B9" s="119" t="s">
        <v>107</v>
      </c>
    </row>
    <row r="11" spans="2:5" x14ac:dyDescent="0.25">
      <c r="B11" s="54" t="s">
        <v>85</v>
      </c>
    </row>
    <row r="12" spans="2:5" ht="16.5" thickBot="1" x14ac:dyDescent="0.3">
      <c r="B12" s="56" t="s">
        <v>86</v>
      </c>
      <c r="C12" s="56" t="s">
        <v>87</v>
      </c>
      <c r="D12" s="56" t="s">
        <v>88</v>
      </c>
      <c r="E12" s="56"/>
    </row>
    <row r="13" spans="2:5" x14ac:dyDescent="0.25">
      <c r="B13" s="57" t="s">
        <v>89</v>
      </c>
      <c r="C13" s="58" t="s">
        <v>107</v>
      </c>
      <c r="D13" s="58" t="s">
        <v>89</v>
      </c>
      <c r="E13" s="72">
        <v>45901</v>
      </c>
    </row>
    <row r="14" spans="2:5" x14ac:dyDescent="0.25">
      <c r="B14" s="57" t="s">
        <v>90</v>
      </c>
      <c r="C14" s="58" t="s">
        <v>107</v>
      </c>
      <c r="D14" s="58" t="s">
        <v>90</v>
      </c>
      <c r="E14" s="59" t="s">
        <v>120</v>
      </c>
    </row>
    <row r="15" spans="2:5" x14ac:dyDescent="0.25">
      <c r="B15" s="57" t="s">
        <v>91</v>
      </c>
      <c r="C15" s="58" t="s">
        <v>107</v>
      </c>
      <c r="D15" s="58" t="s">
        <v>91</v>
      </c>
      <c r="E15" s="60" t="s">
        <v>119</v>
      </c>
    </row>
    <row r="16" spans="2:5" ht="16.5" thickBot="1" x14ac:dyDescent="0.3">
      <c r="B16" s="61"/>
      <c r="C16" s="62"/>
      <c r="D16" s="62"/>
      <c r="E16" s="62"/>
    </row>
    <row r="18" spans="2:3" x14ac:dyDescent="0.25">
      <c r="B18" s="54" t="s">
        <v>92</v>
      </c>
      <c r="C18" s="63"/>
    </row>
    <row r="19" spans="2:3" x14ac:dyDescent="0.25">
      <c r="B19" s="54" t="s">
        <v>93</v>
      </c>
      <c r="C19" s="63"/>
    </row>
    <row r="21" spans="2:3" x14ac:dyDescent="0.25">
      <c r="B21" s="54" t="s">
        <v>94</v>
      </c>
      <c r="C21" s="119" t="s">
        <v>107</v>
      </c>
    </row>
    <row r="22" spans="2:3" x14ac:dyDescent="0.25">
      <c r="B22" s="54" t="s">
        <v>95</v>
      </c>
      <c r="C22" s="64" t="s">
        <v>108</v>
      </c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  <c r="C28"/>
    </row>
    <row r="29" spans="2:3" x14ac:dyDescent="0.25">
      <c r="B29"/>
      <c r="C29"/>
    </row>
    <row r="30" spans="2:3" x14ac:dyDescent="0.25">
      <c r="B30"/>
      <c r="C30"/>
    </row>
    <row r="31" spans="2:3" x14ac:dyDescent="0.25">
      <c r="B31"/>
      <c r="C31"/>
    </row>
    <row r="32" spans="2:3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</sheetData>
  <hyperlinks>
    <hyperlink ref="B13" location="Données_mensuelles!A1" display="Mensuelle"/>
    <hyperlink ref="B14" location="Données_trimestrielles!A1" display="Trimestrielle"/>
    <hyperlink ref="B15" location="Données_annuelles!A1" display="Annuelle"/>
    <hyperlink ref="C22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179"/>
  <sheetViews>
    <sheetView workbookViewId="0">
      <pane ySplit="12" topLeftCell="A163" activePane="bottomLeft" state="frozen"/>
      <selection pane="bottomLeft" activeCell="G10" sqref="G10"/>
    </sheetView>
  </sheetViews>
  <sheetFormatPr defaultColWidth="15.42578125" defaultRowHeight="15.75" x14ac:dyDescent="0.25"/>
  <cols>
    <col min="1" max="3" width="15.42578125" style="67"/>
    <col min="4" max="4" width="15.42578125" style="126"/>
    <col min="5" max="16384" width="15.42578125" style="71"/>
  </cols>
  <sheetData>
    <row r="1" spans="1:6" x14ac:dyDescent="0.25">
      <c r="A1" s="83" t="s">
        <v>83</v>
      </c>
      <c r="B1" s="80"/>
      <c r="C1" s="84"/>
    </row>
    <row r="2" spans="1:6" x14ac:dyDescent="0.25">
      <c r="A2" s="80"/>
      <c r="B2" s="80"/>
      <c r="C2" s="127"/>
    </row>
    <row r="3" spans="1:6" x14ac:dyDescent="0.25">
      <c r="A3" s="128" t="s">
        <v>99</v>
      </c>
      <c r="B3" s="129"/>
      <c r="C3" s="129"/>
      <c r="D3" s="129"/>
      <c r="E3" s="130"/>
    </row>
    <row r="4" spans="1:6" x14ac:dyDescent="0.25">
      <c r="A4" s="131"/>
      <c r="B4" s="132"/>
      <c r="C4" s="132"/>
      <c r="D4" s="132"/>
      <c r="E4" s="133" t="s">
        <v>100</v>
      </c>
    </row>
    <row r="5" spans="1:6" x14ac:dyDescent="0.25">
      <c r="A5" s="191" t="s">
        <v>112</v>
      </c>
      <c r="B5" s="192"/>
      <c r="C5" s="192"/>
      <c r="D5" s="192"/>
      <c r="E5" s="193"/>
    </row>
    <row r="6" spans="1:6" x14ac:dyDescent="0.25">
      <c r="A6" s="134"/>
      <c r="B6" s="135"/>
      <c r="C6" s="135"/>
      <c r="D6" s="135"/>
      <c r="E6" s="136"/>
    </row>
    <row r="7" spans="1:6" x14ac:dyDescent="0.25">
      <c r="A7" s="137"/>
      <c r="B7" s="138"/>
      <c r="C7" s="139"/>
      <c r="D7" s="140"/>
      <c r="E7" s="139"/>
    </row>
    <row r="8" spans="1:6" x14ac:dyDescent="0.25">
      <c r="A8" s="141"/>
      <c r="B8" s="188" t="s">
        <v>102</v>
      </c>
      <c r="C8" s="189"/>
      <c r="D8" s="188" t="s">
        <v>115</v>
      </c>
      <c r="E8" s="190"/>
    </row>
    <row r="9" spans="1:6" x14ac:dyDescent="0.25">
      <c r="A9" s="142"/>
      <c r="B9" s="143"/>
      <c r="C9" s="144"/>
      <c r="D9" s="145"/>
      <c r="E9" s="144"/>
    </row>
    <row r="10" spans="1:6" x14ac:dyDescent="0.25">
      <c r="A10" s="146"/>
      <c r="B10" s="141"/>
      <c r="C10" s="147"/>
      <c r="D10" s="141"/>
      <c r="E10" s="141"/>
    </row>
    <row r="11" spans="1:6" x14ac:dyDescent="0.25">
      <c r="A11" s="146" t="s">
        <v>0</v>
      </c>
      <c r="B11" s="141" t="s">
        <v>104</v>
      </c>
      <c r="C11" s="147" t="s">
        <v>111</v>
      </c>
      <c r="D11" s="141" t="s">
        <v>105</v>
      </c>
      <c r="E11" s="141" t="s">
        <v>106</v>
      </c>
    </row>
    <row r="12" spans="1:6" x14ac:dyDescent="0.25">
      <c r="A12" s="142"/>
      <c r="B12" s="142"/>
      <c r="C12" s="145"/>
      <c r="D12" s="142"/>
      <c r="E12" s="142"/>
      <c r="F12" s="148"/>
    </row>
    <row r="13" spans="1:6" x14ac:dyDescent="0.25">
      <c r="A13" s="73">
        <v>41275</v>
      </c>
      <c r="B13" s="107">
        <v>2472.12</v>
      </c>
      <c r="C13" s="108">
        <v>6638.2602299999999</v>
      </c>
      <c r="D13" s="109">
        <v>77.8</v>
      </c>
      <c r="E13" s="107">
        <v>2685.25</v>
      </c>
    </row>
    <row r="14" spans="1:6" x14ac:dyDescent="0.25">
      <c r="A14" s="73">
        <v>41306</v>
      </c>
      <c r="B14" s="107">
        <v>1362.4599999999991</v>
      </c>
      <c r="C14" s="108">
        <v>4988.6198363430103</v>
      </c>
      <c r="D14" s="109">
        <v>101.64456060296679</v>
      </c>
      <c r="E14" s="107">
        <v>3661.4798499354183</v>
      </c>
    </row>
    <row r="15" spans="1:6" x14ac:dyDescent="0.25">
      <c r="A15" s="73">
        <v>41334</v>
      </c>
      <c r="B15" s="107">
        <v>551.68999999999869</v>
      </c>
      <c r="C15" s="108">
        <v>1284.2085289859999</v>
      </c>
      <c r="D15" s="109">
        <v>66.879971958731645</v>
      </c>
      <c r="E15" s="107">
        <v>2327.7719896789877</v>
      </c>
    </row>
    <row r="16" spans="1:6" x14ac:dyDescent="0.25">
      <c r="A16" s="73">
        <v>41365</v>
      </c>
      <c r="B16" s="107">
        <v>0</v>
      </c>
      <c r="C16" s="107">
        <v>0</v>
      </c>
      <c r="D16" s="108">
        <v>0</v>
      </c>
      <c r="E16" s="107">
        <v>0</v>
      </c>
    </row>
    <row r="17" spans="1:5" x14ac:dyDescent="0.25">
      <c r="A17" s="73">
        <v>41395</v>
      </c>
      <c r="B17" s="107">
        <v>0</v>
      </c>
      <c r="C17" s="107">
        <v>0</v>
      </c>
      <c r="D17" s="108">
        <v>0</v>
      </c>
      <c r="E17" s="107">
        <v>0</v>
      </c>
    </row>
    <row r="18" spans="1:5" x14ac:dyDescent="0.25">
      <c r="A18" s="73">
        <v>41426</v>
      </c>
      <c r="B18" s="107">
        <v>0</v>
      </c>
      <c r="C18" s="107">
        <v>0</v>
      </c>
      <c r="D18" s="108">
        <v>0</v>
      </c>
      <c r="E18" s="149">
        <v>0</v>
      </c>
    </row>
    <row r="19" spans="1:5" x14ac:dyDescent="0.25">
      <c r="A19" s="73">
        <v>41456</v>
      </c>
      <c r="B19" s="107">
        <v>0</v>
      </c>
      <c r="C19" s="107">
        <v>0</v>
      </c>
      <c r="D19" s="108">
        <v>0</v>
      </c>
      <c r="E19" s="107">
        <v>0</v>
      </c>
    </row>
    <row r="20" spans="1:5" x14ac:dyDescent="0.25">
      <c r="A20" s="73">
        <v>41487</v>
      </c>
      <c r="B20" s="107">
        <v>1145.6600000000001</v>
      </c>
      <c r="C20" s="108">
        <v>5464.8</v>
      </c>
      <c r="D20" s="109">
        <v>141.1</v>
      </c>
      <c r="E20" s="149">
        <v>4770</v>
      </c>
    </row>
    <row r="21" spans="1:5" x14ac:dyDescent="0.25">
      <c r="A21" s="73">
        <v>41518</v>
      </c>
      <c r="B21" s="107">
        <v>2431.7999999999997</v>
      </c>
      <c r="C21" s="108">
        <v>9370.6</v>
      </c>
      <c r="D21" s="109">
        <v>113.5445441804937</v>
      </c>
      <c r="E21" s="149">
        <v>3853</v>
      </c>
    </row>
    <row r="22" spans="1:5" x14ac:dyDescent="0.25">
      <c r="A22" s="73">
        <v>41548</v>
      </c>
      <c r="B22" s="107">
        <v>847.23000000000047</v>
      </c>
      <c r="C22" s="108">
        <v>3450.7545946319201</v>
      </c>
      <c r="D22" s="109">
        <v>120.01607043759252</v>
      </c>
      <c r="E22" s="149">
        <v>4072.9844252822913</v>
      </c>
    </row>
    <row r="23" spans="1:5" x14ac:dyDescent="0.25">
      <c r="A23" s="73">
        <v>41579</v>
      </c>
      <c r="B23" s="107">
        <v>1192.4399999999996</v>
      </c>
      <c r="C23" s="108">
        <v>4599.5630834920203</v>
      </c>
      <c r="D23" s="109">
        <v>113.62287346583919</v>
      </c>
      <c r="E23" s="107">
        <v>3857.2700374794763</v>
      </c>
    </row>
    <row r="24" spans="1:5" x14ac:dyDescent="0.25">
      <c r="A24" s="73">
        <v>41609</v>
      </c>
      <c r="B24" s="107">
        <v>2911.7799999999997</v>
      </c>
      <c r="C24" s="108">
        <v>9763.1983400000008</v>
      </c>
      <c r="D24" s="109">
        <v>98.708804696498248</v>
      </c>
      <c r="E24" s="107">
        <v>3353</v>
      </c>
    </row>
    <row r="25" spans="1:5" x14ac:dyDescent="0.25">
      <c r="A25" s="73">
        <v>41640</v>
      </c>
      <c r="B25" s="150">
        <v>388.44000000000051</v>
      </c>
      <c r="C25" s="151">
        <v>1080.545420359</v>
      </c>
      <c r="D25" s="109">
        <v>81.884105622508059</v>
      </c>
      <c r="E25" s="109">
        <v>2781.7563082046154</v>
      </c>
    </row>
    <row r="26" spans="1:5" x14ac:dyDescent="0.25">
      <c r="A26" s="73">
        <v>41671</v>
      </c>
      <c r="B26" s="150">
        <v>487.15999999999985</v>
      </c>
      <c r="C26" s="151">
        <v>1533.03791131457</v>
      </c>
      <c r="D26" s="109">
        <v>92.464621293097252</v>
      </c>
      <c r="E26" s="109">
        <v>3146.8879040039574</v>
      </c>
    </row>
    <row r="27" spans="1:5" x14ac:dyDescent="0.25">
      <c r="A27" s="73">
        <v>41699</v>
      </c>
      <c r="B27" s="150">
        <v>476.65999999999985</v>
      </c>
      <c r="C27" s="151">
        <v>1458.3205975602</v>
      </c>
      <c r="D27" s="109">
        <v>89.859962274202161</v>
      </c>
      <c r="E27" s="109">
        <v>3059.4566306386118</v>
      </c>
    </row>
    <row r="28" spans="1:5" x14ac:dyDescent="0.25">
      <c r="A28" s="73">
        <v>41730</v>
      </c>
      <c r="B28" s="150">
        <v>0</v>
      </c>
      <c r="C28" s="151">
        <v>0</v>
      </c>
      <c r="D28" s="109">
        <v>0</v>
      </c>
      <c r="E28" s="109">
        <v>0</v>
      </c>
    </row>
    <row r="29" spans="1:5" x14ac:dyDescent="0.25">
      <c r="A29" s="73">
        <v>41760</v>
      </c>
      <c r="B29" s="150">
        <v>0</v>
      </c>
      <c r="C29" s="151">
        <v>0</v>
      </c>
      <c r="D29" s="109">
        <v>0</v>
      </c>
      <c r="E29" s="109">
        <v>0</v>
      </c>
    </row>
    <row r="30" spans="1:5" x14ac:dyDescent="0.25">
      <c r="A30" s="73">
        <v>41791</v>
      </c>
      <c r="B30" s="150">
        <v>1094.4000000000001</v>
      </c>
      <c r="C30" s="151">
        <v>7386.3173690000003</v>
      </c>
      <c r="D30" s="109">
        <v>199.7645620698394</v>
      </c>
      <c r="E30" s="109">
        <v>6749.1935023757305</v>
      </c>
    </row>
    <row r="31" spans="1:5" x14ac:dyDescent="0.25">
      <c r="A31" s="73">
        <v>41821</v>
      </c>
      <c r="B31" s="150">
        <v>1078.98</v>
      </c>
      <c r="C31" s="151">
        <v>7285.5189970000001</v>
      </c>
      <c r="D31" s="109">
        <v>199.82874951949435</v>
      </c>
      <c r="E31" s="109">
        <v>6752.2280273962451</v>
      </c>
    </row>
    <row r="32" spans="1:5" x14ac:dyDescent="0.25">
      <c r="A32" s="73">
        <v>41852</v>
      </c>
      <c r="B32" s="150">
        <v>1709</v>
      </c>
      <c r="C32" s="151">
        <v>10993.913258</v>
      </c>
      <c r="D32" s="109">
        <v>190.3017050544195</v>
      </c>
      <c r="E32" s="109">
        <v>6432.9509994148621</v>
      </c>
    </row>
    <row r="33" spans="1:5" x14ac:dyDescent="0.25">
      <c r="A33" s="73">
        <v>41883</v>
      </c>
      <c r="B33" s="150">
        <v>2147.7699999999995</v>
      </c>
      <c r="C33" s="151">
        <v>13199.632815999999</v>
      </c>
      <c r="D33" s="109">
        <v>181.70119536694</v>
      </c>
      <c r="E33" s="109">
        <v>6145.7385176252592</v>
      </c>
    </row>
    <row r="34" spans="1:5" x14ac:dyDescent="0.25">
      <c r="A34" s="73">
        <v>41913</v>
      </c>
      <c r="B34" s="150">
        <v>2848.8000000000011</v>
      </c>
      <c r="C34" s="151">
        <v>15846.119531</v>
      </c>
      <c r="D34" s="109">
        <v>164.43283973075236</v>
      </c>
      <c r="E34" s="109">
        <v>5562.383997121593</v>
      </c>
    </row>
    <row r="35" spans="1:5" x14ac:dyDescent="0.25">
      <c r="A35" s="73">
        <v>41944</v>
      </c>
      <c r="B35" s="152">
        <v>2462.42</v>
      </c>
      <c r="C35" s="151">
        <v>14123.358843</v>
      </c>
      <c r="D35" s="109">
        <v>169.46453764910382</v>
      </c>
      <c r="E35" s="109">
        <v>5735.5604823710009</v>
      </c>
    </row>
    <row r="36" spans="1:5" x14ac:dyDescent="0.25">
      <c r="A36" s="73">
        <v>41974</v>
      </c>
      <c r="B36" s="152">
        <v>1558.619999999999</v>
      </c>
      <c r="C36" s="152">
        <v>8818.0122329999995</v>
      </c>
      <c r="D36" s="109">
        <v>167.09846772273497</v>
      </c>
      <c r="E36" s="109">
        <v>5657.5767236401471</v>
      </c>
    </row>
    <row r="37" spans="1:5" x14ac:dyDescent="0.25">
      <c r="A37" s="73">
        <v>42005</v>
      </c>
      <c r="B37" s="152">
        <v>700.38999999999942</v>
      </c>
      <c r="C37" s="153">
        <v>2601.2325380000002</v>
      </c>
      <c r="D37" s="153">
        <v>109.56264302258519</v>
      </c>
      <c r="E37" s="152">
        <v>3713.9772669512699</v>
      </c>
    </row>
    <row r="38" spans="1:5" x14ac:dyDescent="0.25">
      <c r="A38" s="73">
        <v>42036</v>
      </c>
      <c r="B38" s="152">
        <v>224.09000000000015</v>
      </c>
      <c r="C38" s="153">
        <v>897.04719899999998</v>
      </c>
      <c r="D38" s="153">
        <v>117.97505045812761</v>
      </c>
      <c r="E38" s="152">
        <v>4003.0666205542402</v>
      </c>
    </row>
    <row r="39" spans="1:5" x14ac:dyDescent="0.25">
      <c r="A39" s="73">
        <v>42064</v>
      </c>
      <c r="B39" s="152">
        <v>59.450000000000728</v>
      </c>
      <c r="C39" s="153">
        <v>71.501906000000005</v>
      </c>
      <c r="D39" s="153">
        <v>35.298394207089984</v>
      </c>
      <c r="E39" s="152">
        <v>1202.7233978132699</v>
      </c>
    </row>
    <row r="40" spans="1:5" x14ac:dyDescent="0.25">
      <c r="A40" s="73">
        <v>42095</v>
      </c>
      <c r="B40" s="152">
        <v>0</v>
      </c>
      <c r="C40" s="152">
        <v>0</v>
      </c>
      <c r="D40" s="152">
        <v>0</v>
      </c>
      <c r="E40" s="152">
        <v>0</v>
      </c>
    </row>
    <row r="41" spans="1:5" x14ac:dyDescent="0.25">
      <c r="A41" s="73">
        <v>42125</v>
      </c>
      <c r="B41" s="152">
        <v>0</v>
      </c>
      <c r="C41" s="152">
        <v>0</v>
      </c>
      <c r="D41" s="152">
        <v>0</v>
      </c>
      <c r="E41" s="152">
        <v>0</v>
      </c>
    </row>
    <row r="42" spans="1:5" x14ac:dyDescent="0.25">
      <c r="A42" s="73">
        <v>42156</v>
      </c>
      <c r="B42" s="152">
        <v>0</v>
      </c>
      <c r="C42" s="152">
        <v>0</v>
      </c>
      <c r="D42" s="152">
        <v>0</v>
      </c>
      <c r="E42" s="152">
        <v>0</v>
      </c>
    </row>
    <row r="43" spans="1:5" x14ac:dyDescent="0.25">
      <c r="A43" s="73">
        <v>42186</v>
      </c>
      <c r="B43" s="152">
        <v>2217.7750000000001</v>
      </c>
      <c r="C43" s="152">
        <v>11451.457059</v>
      </c>
      <c r="D43" s="152">
        <v>151.49498650124607</v>
      </c>
      <c r="E43" s="152">
        <v>5163.4891091296458</v>
      </c>
    </row>
    <row r="44" spans="1:5" x14ac:dyDescent="0.25">
      <c r="A44" s="73">
        <v>42217</v>
      </c>
      <c r="B44" s="152">
        <v>2551.7349999999983</v>
      </c>
      <c r="C44" s="152">
        <v>12500.107286</v>
      </c>
      <c r="D44" s="152">
        <v>143.23715911693375</v>
      </c>
      <c r="E44" s="152">
        <v>4898.6698407162203</v>
      </c>
    </row>
    <row r="45" spans="1:5" x14ac:dyDescent="0.25">
      <c r="A45" s="73">
        <v>42248</v>
      </c>
      <c r="B45" s="152">
        <v>1523.195999999999</v>
      </c>
      <c r="C45" s="152">
        <v>6780.3666389999999</v>
      </c>
      <c r="D45" s="152">
        <v>142.95025095673088</v>
      </c>
      <c r="E45" s="152">
        <v>4451.4049999999997</v>
      </c>
    </row>
    <row r="46" spans="1:5" x14ac:dyDescent="0.25">
      <c r="A46" s="73">
        <v>42278</v>
      </c>
      <c r="B46" s="152">
        <v>2864</v>
      </c>
      <c r="C46" s="152">
        <v>12198.2</v>
      </c>
      <c r="D46" s="152">
        <v>123.8</v>
      </c>
      <c r="E46" s="152">
        <v>4258.7</v>
      </c>
    </row>
    <row r="47" spans="1:5" x14ac:dyDescent="0.25">
      <c r="A47" s="73">
        <v>42309</v>
      </c>
      <c r="B47" s="152">
        <v>1940.14</v>
      </c>
      <c r="C47" s="152">
        <v>7328.6968040000002</v>
      </c>
      <c r="D47" s="152">
        <v>109.09487919475612</v>
      </c>
      <c r="E47" s="152">
        <v>3765.75839263445</v>
      </c>
    </row>
    <row r="48" spans="1:5" x14ac:dyDescent="0.25">
      <c r="A48" s="73">
        <v>42339</v>
      </c>
      <c r="B48" s="152">
        <v>1952.14</v>
      </c>
      <c r="C48" s="152">
        <v>7351.2875885974199</v>
      </c>
      <c r="D48" s="152">
        <v>109.09499096427997</v>
      </c>
      <c r="E48" s="152">
        <v>3765.75839263445</v>
      </c>
    </row>
    <row r="49" spans="1:5" x14ac:dyDescent="0.25">
      <c r="A49" s="73">
        <v>42370</v>
      </c>
      <c r="B49" s="152">
        <v>2061.96</v>
      </c>
      <c r="C49" s="152">
        <v>8260.9138070000008</v>
      </c>
      <c r="D49" s="152">
        <v>113.3</v>
      </c>
      <c r="E49" s="152">
        <v>4006.34</v>
      </c>
    </row>
    <row r="50" spans="1:5" x14ac:dyDescent="0.25">
      <c r="A50" s="73">
        <v>42401</v>
      </c>
      <c r="B50" s="152">
        <v>964.72</v>
      </c>
      <c r="C50" s="152">
        <v>3725.8728839999999</v>
      </c>
      <c r="D50" s="152">
        <v>109</v>
      </c>
      <c r="E50" s="152">
        <v>3862.14</v>
      </c>
    </row>
    <row r="51" spans="1:5" x14ac:dyDescent="0.25">
      <c r="A51" s="73">
        <v>42430</v>
      </c>
      <c r="B51" s="152">
        <v>720.94099999999889</v>
      </c>
      <c r="C51" s="152">
        <v>2126.3353099999999</v>
      </c>
      <c r="D51" s="152">
        <v>82.613537014145805</v>
      </c>
      <c r="E51" s="152">
        <v>2949.3887988060101</v>
      </c>
    </row>
    <row r="52" spans="1:5" x14ac:dyDescent="0.25">
      <c r="A52" s="73">
        <v>42461</v>
      </c>
      <c r="B52" s="152">
        <v>187.78000000000247</v>
      </c>
      <c r="C52" s="152">
        <v>301.901409</v>
      </c>
      <c r="D52" s="152">
        <v>44.878571351985386</v>
      </c>
      <c r="E52" s="152">
        <v>1607.73995633186</v>
      </c>
    </row>
    <row r="53" spans="1:5" x14ac:dyDescent="0.25">
      <c r="A53" s="73">
        <v>42491</v>
      </c>
      <c r="B53" s="152">
        <v>0</v>
      </c>
      <c r="C53" s="152">
        <v>0</v>
      </c>
      <c r="D53" s="152">
        <v>0</v>
      </c>
      <c r="E53" s="152">
        <v>0</v>
      </c>
    </row>
    <row r="54" spans="1:5" x14ac:dyDescent="0.25">
      <c r="A54" s="73">
        <v>42522</v>
      </c>
      <c r="B54" s="152">
        <v>0</v>
      </c>
      <c r="C54" s="152">
        <v>0</v>
      </c>
      <c r="D54" s="152">
        <v>0</v>
      </c>
      <c r="E54" s="152">
        <v>0</v>
      </c>
    </row>
    <row r="55" spans="1:5" x14ac:dyDescent="0.25">
      <c r="A55" s="73">
        <v>42552</v>
      </c>
      <c r="B55" s="152">
        <v>1368.74</v>
      </c>
      <c r="C55" s="152">
        <v>6758.8663829999996</v>
      </c>
      <c r="D55" s="152">
        <v>137.4</v>
      </c>
      <c r="E55" s="152">
        <v>3029</v>
      </c>
    </row>
    <row r="56" spans="1:5" x14ac:dyDescent="0.25">
      <c r="A56" s="73">
        <v>42583</v>
      </c>
      <c r="B56" s="152">
        <v>2818.7730000000001</v>
      </c>
      <c r="C56" s="152">
        <v>14486.3248</v>
      </c>
      <c r="D56" s="152">
        <v>139.96375995190544</v>
      </c>
      <c r="E56" s="152">
        <v>5139.230722019829</v>
      </c>
    </row>
    <row r="57" spans="1:5" x14ac:dyDescent="0.25">
      <c r="A57" s="73">
        <v>42614</v>
      </c>
      <c r="B57" s="152">
        <v>1729.4299999999994</v>
      </c>
      <c r="C57" s="152">
        <v>8307.7087709999996</v>
      </c>
      <c r="D57" s="152">
        <v>124.47442103451324</v>
      </c>
      <c r="E57" s="152">
        <v>4803.7265289719699</v>
      </c>
    </row>
    <row r="58" spans="1:5" x14ac:dyDescent="0.25">
      <c r="A58" s="73">
        <v>42644</v>
      </c>
      <c r="B58" s="152">
        <v>1935.165</v>
      </c>
      <c r="C58" s="152">
        <v>9052.0313249999999</v>
      </c>
      <c r="D58" s="152">
        <v>139.89766205665902</v>
      </c>
      <c r="E58" s="152">
        <v>4677.6534946632501</v>
      </c>
    </row>
    <row r="59" spans="1:5" x14ac:dyDescent="0.25">
      <c r="A59" s="73">
        <v>42675</v>
      </c>
      <c r="B59" s="152">
        <v>2334.0080000000098</v>
      </c>
      <c r="C59" s="152">
        <v>10577.617770999999</v>
      </c>
      <c r="D59" s="152">
        <v>124.42231980608105</v>
      </c>
      <c r="E59" s="152">
        <v>4531.9543767630403</v>
      </c>
    </row>
    <row r="60" spans="1:5" x14ac:dyDescent="0.25">
      <c r="A60" s="73">
        <v>42705</v>
      </c>
      <c r="B60" s="152">
        <v>1319.5859999999957</v>
      </c>
      <c r="C60" s="152">
        <v>6071.2011259999999</v>
      </c>
      <c r="D60" s="152">
        <v>126.5405593065223</v>
      </c>
      <c r="E60" s="152">
        <v>4600.8377824560303</v>
      </c>
    </row>
    <row r="61" spans="1:5" x14ac:dyDescent="0.25">
      <c r="A61" s="73">
        <v>42736</v>
      </c>
      <c r="B61" s="152">
        <v>887.70500000000357</v>
      </c>
      <c r="C61" s="152">
        <v>3653.8436360000001</v>
      </c>
      <c r="D61" s="152">
        <v>112.14974200751153</v>
      </c>
      <c r="E61" s="152">
        <v>4116.0561628018204</v>
      </c>
    </row>
    <row r="62" spans="1:5" x14ac:dyDescent="0.25">
      <c r="A62" s="73">
        <v>42767</v>
      </c>
      <c r="B62" s="152">
        <v>897.08699999999953</v>
      </c>
      <c r="C62" s="152">
        <v>1141.6560420000001</v>
      </c>
      <c r="D62" s="152">
        <v>35.213188233655693</v>
      </c>
      <c r="E62" s="152">
        <v>1272.5999999999999</v>
      </c>
    </row>
    <row r="63" spans="1:5" x14ac:dyDescent="0.25">
      <c r="A63" s="73">
        <v>42795</v>
      </c>
      <c r="B63" s="152">
        <v>55.477999999999156</v>
      </c>
      <c r="C63" s="152">
        <v>146.38905099999999</v>
      </c>
      <c r="D63" s="152">
        <v>70.495199999999997</v>
      </c>
      <c r="E63" s="152">
        <v>2638.7</v>
      </c>
    </row>
    <row r="64" spans="1:5" x14ac:dyDescent="0.25">
      <c r="A64" s="73">
        <v>42826</v>
      </c>
      <c r="B64" s="152">
        <v>38.613999999999997</v>
      </c>
      <c r="C64" s="152">
        <v>143.11244400000001</v>
      </c>
      <c r="D64" s="152">
        <v>99.379852388382716</v>
      </c>
      <c r="E64" s="152">
        <v>3706.23204019268</v>
      </c>
    </row>
    <row r="65" spans="1:5" x14ac:dyDescent="0.25">
      <c r="A65" s="73">
        <v>42856</v>
      </c>
      <c r="B65" s="152">
        <v>226.08199999999999</v>
      </c>
      <c r="C65" s="152">
        <v>575.56990299999995</v>
      </c>
      <c r="D65" s="152">
        <v>67.581920723453081</v>
      </c>
      <c r="E65" s="152">
        <v>2545.8457683495399</v>
      </c>
    </row>
    <row r="66" spans="1:5" x14ac:dyDescent="0.25">
      <c r="A66" s="73">
        <v>42887</v>
      </c>
      <c r="B66" s="152">
        <v>20.94</v>
      </c>
      <c r="C66" s="152">
        <v>53.524760000000001</v>
      </c>
      <c r="D66" s="152">
        <v>68.038936415345958</v>
      </c>
      <c r="E66" s="152">
        <v>2556.1012416427898</v>
      </c>
    </row>
    <row r="67" spans="1:5" x14ac:dyDescent="0.25">
      <c r="A67" s="73">
        <v>42917</v>
      </c>
      <c r="B67" s="152">
        <v>402.71999999999997</v>
      </c>
      <c r="C67" s="152">
        <v>1311.3</v>
      </c>
      <c r="D67" s="152">
        <v>147.69324041897974</v>
      </c>
      <c r="E67" s="152">
        <v>5646.3031982518896</v>
      </c>
    </row>
    <row r="68" spans="1:5" x14ac:dyDescent="0.25">
      <c r="A68" s="73">
        <v>42948</v>
      </c>
      <c r="B68" s="152">
        <v>1172.5200000000002</v>
      </c>
      <c r="C68" s="152">
        <v>6981.8630659999999</v>
      </c>
      <c r="D68" s="152">
        <v>142.30016312295348</v>
      </c>
      <c r="E68" s="152">
        <v>5954.5790826595703</v>
      </c>
    </row>
    <row r="69" spans="1:5" x14ac:dyDescent="0.25">
      <c r="A69" s="73">
        <v>42979</v>
      </c>
      <c r="B69" s="152">
        <v>2040.837</v>
      </c>
      <c r="C69" s="152">
        <v>10774.453396999999</v>
      </c>
      <c r="D69" s="152">
        <v>146.32150686783379</v>
      </c>
      <c r="E69" s="152">
        <v>5279.4286839174301</v>
      </c>
    </row>
    <row r="70" spans="1:5" x14ac:dyDescent="0.25">
      <c r="A70" s="73">
        <v>43009</v>
      </c>
      <c r="B70" s="152">
        <v>2466.2429999999995</v>
      </c>
      <c r="C70" s="152">
        <v>13241.869242999999</v>
      </c>
      <c r="D70" s="152">
        <v>140.88623358840428</v>
      </c>
      <c r="E70" s="152">
        <v>5369.2475733332003</v>
      </c>
    </row>
    <row r="71" spans="1:5" x14ac:dyDescent="0.25">
      <c r="A71" s="73">
        <v>43040</v>
      </c>
      <c r="B71" s="152">
        <v>2233.5789999999997</v>
      </c>
      <c r="C71" s="152">
        <v>10661.383132000001</v>
      </c>
      <c r="D71" s="152">
        <v>125.06557077104101</v>
      </c>
      <c r="E71" s="152">
        <v>4773.2285860495704</v>
      </c>
    </row>
    <row r="72" spans="1:5" x14ac:dyDescent="0.25">
      <c r="A72" s="73">
        <v>43070</v>
      </c>
      <c r="B72" s="152">
        <v>2433.0129999999972</v>
      </c>
      <c r="C72" s="152">
        <v>9846.208079</v>
      </c>
      <c r="D72" s="152">
        <v>107.00117026598537</v>
      </c>
      <c r="E72" s="152">
        <v>4046.91963380385</v>
      </c>
    </row>
    <row r="73" spans="1:5" x14ac:dyDescent="0.25">
      <c r="A73" s="73">
        <v>43101</v>
      </c>
      <c r="B73" s="152">
        <v>2401.5080000000034</v>
      </c>
      <c r="C73" s="152">
        <v>9638.9527689999995</v>
      </c>
      <c r="D73" s="152">
        <v>103.7253672724872</v>
      </c>
      <c r="E73" s="153">
        <v>4013.7083736552099</v>
      </c>
    </row>
    <row r="74" spans="1:5" x14ac:dyDescent="0.25">
      <c r="A74" s="73">
        <v>43132</v>
      </c>
      <c r="B74" s="152">
        <v>580.53999999999905</v>
      </c>
      <c r="C74" s="152">
        <v>2553.1411349999998</v>
      </c>
      <c r="D74" s="152">
        <v>114.00030486906606</v>
      </c>
      <c r="E74" s="153">
        <v>4397.8729028146299</v>
      </c>
    </row>
    <row r="75" spans="1:5" x14ac:dyDescent="0.25">
      <c r="A75" s="73">
        <v>43160</v>
      </c>
      <c r="B75" s="152">
        <v>1016.9500000000007</v>
      </c>
      <c r="C75" s="152">
        <v>3578.5717970000001</v>
      </c>
      <c r="D75" s="152">
        <v>94.807194197550103</v>
      </c>
      <c r="E75" s="153">
        <v>3518.9260012783302</v>
      </c>
    </row>
    <row r="76" spans="1:5" x14ac:dyDescent="0.25">
      <c r="A76" s="73">
        <v>43191</v>
      </c>
      <c r="B76" s="152">
        <v>1354.08</v>
      </c>
      <c r="C76" s="152">
        <v>4222.0693730000003</v>
      </c>
      <c r="D76" s="153">
        <v>80.322540787620355</v>
      </c>
      <c r="E76" s="152">
        <v>3118.0353989424598</v>
      </c>
    </row>
    <row r="77" spans="1:5" x14ac:dyDescent="0.25">
      <c r="A77" s="73">
        <v>43221</v>
      </c>
      <c r="B77" s="152">
        <v>481.64999999999964</v>
      </c>
      <c r="C77" s="153">
        <v>428.87456209999999</v>
      </c>
      <c r="D77" s="153">
        <v>22.572842776326777</v>
      </c>
      <c r="E77" s="153">
        <v>890.42782543339695</v>
      </c>
    </row>
    <row r="78" spans="1:5" x14ac:dyDescent="0.25">
      <c r="A78" s="73">
        <v>43252</v>
      </c>
      <c r="B78" s="152">
        <v>177.5</v>
      </c>
      <c r="C78" s="153">
        <v>293.083641</v>
      </c>
      <c r="D78" s="153">
        <v>42.450605329319757</v>
      </c>
      <c r="E78" s="153">
        <v>1651.17544225352</v>
      </c>
    </row>
    <row r="79" spans="1:5" x14ac:dyDescent="0.25">
      <c r="A79" s="73">
        <v>43282</v>
      </c>
      <c r="B79" s="152">
        <v>808.34</v>
      </c>
      <c r="C79" s="153">
        <v>4210.8786650000002</v>
      </c>
      <c r="D79" s="153">
        <v>133.88540169988866</v>
      </c>
      <c r="E79" s="153">
        <v>5209.29</v>
      </c>
    </row>
    <row r="80" spans="1:5" x14ac:dyDescent="0.25">
      <c r="A80" s="73">
        <v>43313</v>
      </c>
      <c r="B80" s="152">
        <v>856.13999999999976</v>
      </c>
      <c r="C80" s="153">
        <v>4124.9857529999999</v>
      </c>
      <c r="D80" s="153">
        <v>123.7</v>
      </c>
      <c r="E80" s="153">
        <v>4818.1205795781098</v>
      </c>
    </row>
    <row r="81" spans="1:5" x14ac:dyDescent="0.25">
      <c r="A81" s="73">
        <v>43344</v>
      </c>
      <c r="B81" s="152">
        <v>1957.72</v>
      </c>
      <c r="C81" s="153">
        <v>9817.5354499999994</v>
      </c>
      <c r="D81" s="153">
        <v>128.67931060903837</v>
      </c>
      <c r="E81" s="153">
        <v>5014.7801779621204</v>
      </c>
    </row>
    <row r="82" spans="1:5" x14ac:dyDescent="0.25">
      <c r="A82" s="73">
        <v>43374</v>
      </c>
      <c r="B82" s="152">
        <v>2255.2700000000004</v>
      </c>
      <c r="C82" s="152">
        <v>10164.546909999999</v>
      </c>
      <c r="D82" s="153">
        <v>115.52492253428998</v>
      </c>
      <c r="E82" s="152">
        <v>4507.0199621331403</v>
      </c>
    </row>
    <row r="83" spans="1:5" ht="16.5" x14ac:dyDescent="0.25">
      <c r="A83" s="73">
        <v>43405</v>
      </c>
      <c r="B83" s="154">
        <v>3150.5600000000004</v>
      </c>
      <c r="C83" s="155">
        <v>12429.770151000001</v>
      </c>
      <c r="D83" s="153">
        <v>101.0598575165846</v>
      </c>
      <c r="E83" s="156">
        <v>3945.2573990020801</v>
      </c>
    </row>
    <row r="84" spans="1:5" ht="16.5" x14ac:dyDescent="0.25">
      <c r="A84" s="73">
        <v>43435</v>
      </c>
      <c r="B84" s="154">
        <v>1901.0699999999997</v>
      </c>
      <c r="C84" s="155">
        <v>7519.9204159999999</v>
      </c>
      <c r="D84" s="153">
        <v>101.06976592140666</v>
      </c>
      <c r="E84" s="156">
        <v>3955.6252089612699</v>
      </c>
    </row>
    <row r="85" spans="1:5" ht="16.5" x14ac:dyDescent="0.25">
      <c r="A85" s="73">
        <v>43466</v>
      </c>
      <c r="B85" s="154">
        <v>2207.9599999999991</v>
      </c>
      <c r="C85" s="155">
        <v>7350.12817</v>
      </c>
      <c r="D85" s="153">
        <v>85.003575559754225</v>
      </c>
      <c r="E85" s="156">
        <v>3328.9227024040301</v>
      </c>
    </row>
    <row r="86" spans="1:5" ht="16.5" x14ac:dyDescent="0.25">
      <c r="A86" s="73">
        <v>43497</v>
      </c>
      <c r="B86" s="154">
        <v>2562.7379999999994</v>
      </c>
      <c r="C86" s="155">
        <v>7331.6133110000001</v>
      </c>
      <c r="D86" s="153">
        <v>72.712628638896462</v>
      </c>
      <c r="E86" s="156">
        <v>2860.8516800000002</v>
      </c>
    </row>
    <row r="87" spans="1:5" ht="16.5" x14ac:dyDescent="0.25">
      <c r="A87" s="73">
        <v>43525</v>
      </c>
      <c r="B87" s="154">
        <v>2943.1470000000045</v>
      </c>
      <c r="C87" s="155">
        <v>8036.1775340000004</v>
      </c>
      <c r="D87" s="153">
        <v>69.371588457819726</v>
      </c>
      <c r="E87" s="156">
        <v>2730.47100059901</v>
      </c>
    </row>
    <row r="88" spans="1:5" ht="16.5" x14ac:dyDescent="0.25">
      <c r="A88" s="73">
        <v>43556</v>
      </c>
      <c r="B88" s="154">
        <v>2857.192999999992</v>
      </c>
      <c r="C88" s="155">
        <v>6677.4382779999996</v>
      </c>
      <c r="D88" s="153">
        <v>58.963314531578398</v>
      </c>
      <c r="E88" s="156">
        <v>2337.0623818552099</v>
      </c>
    </row>
    <row r="89" spans="1:5" ht="16.5" x14ac:dyDescent="0.25">
      <c r="A89" s="73">
        <v>43586</v>
      </c>
      <c r="B89" s="154">
        <v>2095.262999999999</v>
      </c>
      <c r="C89" s="155">
        <v>4035.864904</v>
      </c>
      <c r="D89" s="153">
        <v>48.280268571639326</v>
      </c>
      <c r="E89" s="156">
        <v>1926.1853542968099</v>
      </c>
    </row>
    <row r="90" spans="1:5" ht="16.5" x14ac:dyDescent="0.25">
      <c r="A90" s="73">
        <v>43617</v>
      </c>
      <c r="B90" s="154">
        <v>1113.1150000000052</v>
      </c>
      <c r="C90" s="155">
        <v>2775.3101320000001</v>
      </c>
      <c r="D90" s="153">
        <v>61.752205376148623</v>
      </c>
      <c r="E90" s="156">
        <v>2493.2824999999998</v>
      </c>
    </row>
    <row r="91" spans="1:5" ht="16.5" x14ac:dyDescent="0.25">
      <c r="A91" s="73">
        <v>43647</v>
      </c>
      <c r="B91" s="154">
        <v>493.82400000000052</v>
      </c>
      <c r="C91" s="155">
        <v>1131.84347</v>
      </c>
      <c r="D91" s="153">
        <v>56.9</v>
      </c>
      <c r="E91" s="156">
        <v>2291.9976999999999</v>
      </c>
    </row>
    <row r="92" spans="1:5" ht="16.5" x14ac:dyDescent="0.25">
      <c r="A92" s="73">
        <v>43678</v>
      </c>
      <c r="B92" s="154">
        <v>400.88</v>
      </c>
      <c r="C92" s="155">
        <v>466.760244</v>
      </c>
      <c r="D92" s="153">
        <v>28.8</v>
      </c>
      <c r="E92" s="156">
        <v>1164.3390640590671</v>
      </c>
    </row>
    <row r="93" spans="1:5" ht="16.5" x14ac:dyDescent="0.25">
      <c r="A93" s="73">
        <v>43709</v>
      </c>
      <c r="B93" s="154">
        <v>54.090000000000146</v>
      </c>
      <c r="C93" s="155">
        <v>105.740532</v>
      </c>
      <c r="D93" s="153">
        <v>47.674565125067716</v>
      </c>
      <c r="E93" s="156">
        <v>1954.8998336106436</v>
      </c>
    </row>
    <row r="94" spans="1:5" ht="16.5" x14ac:dyDescent="0.25">
      <c r="A94" s="73">
        <v>43739</v>
      </c>
      <c r="B94" s="154">
        <v>2749.44</v>
      </c>
      <c r="C94" s="154">
        <v>15460.05</v>
      </c>
      <c r="D94" s="154">
        <v>137.80000000000001</v>
      </c>
      <c r="E94" s="154">
        <v>5623</v>
      </c>
    </row>
    <row r="95" spans="1:5" ht="16.5" x14ac:dyDescent="0.25">
      <c r="A95" s="73">
        <v>43770</v>
      </c>
      <c r="B95" s="154">
        <v>1483.8989999999999</v>
      </c>
      <c r="C95" s="154">
        <v>6175.0823129999999</v>
      </c>
      <c r="D95" s="154">
        <v>101.66017309365688</v>
      </c>
      <c r="E95" s="154">
        <v>4161.3899011994754</v>
      </c>
    </row>
    <row r="96" spans="1:5" ht="16.5" x14ac:dyDescent="0.25">
      <c r="A96" s="73">
        <v>43800</v>
      </c>
      <c r="B96" s="154">
        <v>1547.4809999999998</v>
      </c>
      <c r="C96" s="154">
        <v>4985.6553919999997</v>
      </c>
      <c r="D96" s="154">
        <v>78.42756982557944</v>
      </c>
      <c r="E96" s="154">
        <v>3221.7877906093845</v>
      </c>
    </row>
    <row r="97" spans="1:5" ht="16.5" x14ac:dyDescent="0.25">
      <c r="A97" s="73">
        <v>43831</v>
      </c>
      <c r="B97" s="154">
        <v>936.27000000000044</v>
      </c>
      <c r="C97" s="154">
        <v>3804.1299479999998</v>
      </c>
      <c r="D97" s="154">
        <v>98.284875851041406</v>
      </c>
      <c r="E97" s="154">
        <v>4063.069358197954</v>
      </c>
    </row>
    <row r="98" spans="1:5" ht="16.5" x14ac:dyDescent="0.25">
      <c r="A98" s="73">
        <v>43862</v>
      </c>
      <c r="B98" s="154">
        <v>709.8650000000016</v>
      </c>
      <c r="C98" s="154">
        <v>1551.381292</v>
      </c>
      <c r="D98" s="154">
        <v>52.502982234377562</v>
      </c>
      <c r="E98" s="154">
        <v>2185.45961837814</v>
      </c>
    </row>
    <row r="99" spans="1:5" ht="16.5" x14ac:dyDescent="0.25">
      <c r="A99" s="73">
        <v>43891</v>
      </c>
      <c r="B99" s="154">
        <v>669.90499999999793</v>
      </c>
      <c r="C99" s="154">
        <v>2247.3761749999999</v>
      </c>
      <c r="D99" s="154">
        <v>81.50391849347433</v>
      </c>
      <c r="E99" s="154">
        <v>3354.7684746344735</v>
      </c>
    </row>
    <row r="100" spans="1:5" ht="16.5" x14ac:dyDescent="0.25">
      <c r="A100" s="73">
        <v>43922</v>
      </c>
      <c r="B100" s="154">
        <v>120.33000000000084</v>
      </c>
      <c r="C100" s="154">
        <v>358.06329099999999</v>
      </c>
      <c r="D100" s="154">
        <v>86.683473241231681</v>
      </c>
      <c r="E100" s="154">
        <v>2975.67764481008</v>
      </c>
    </row>
    <row r="101" spans="1:5" ht="16.5" x14ac:dyDescent="0.25">
      <c r="A101" s="73">
        <v>43952</v>
      </c>
      <c r="B101" s="156">
        <v>0</v>
      </c>
      <c r="C101" s="156">
        <v>0</v>
      </c>
      <c r="D101" s="156">
        <v>0</v>
      </c>
      <c r="E101" s="156">
        <v>0</v>
      </c>
    </row>
    <row r="102" spans="1:5" ht="16.5" x14ac:dyDescent="0.25">
      <c r="A102" s="73">
        <v>43983</v>
      </c>
      <c r="B102" s="156">
        <v>234.71999999999935</v>
      </c>
      <c r="C102" s="156">
        <v>734.04575</v>
      </c>
      <c r="D102" s="156">
        <v>74.933213867564632</v>
      </c>
      <c r="E102" s="156">
        <v>3127.3251107702899</v>
      </c>
    </row>
    <row r="103" spans="1:5" ht="16.5" x14ac:dyDescent="0.25">
      <c r="A103" s="73">
        <v>44013</v>
      </c>
      <c r="B103" s="156">
        <v>5.4699999999993452</v>
      </c>
      <c r="C103" s="156">
        <v>13.621416</v>
      </c>
      <c r="D103" s="156">
        <v>58.942735821948922</v>
      </c>
      <c r="E103" s="156">
        <v>2490.2040219381402</v>
      </c>
    </row>
    <row r="104" spans="1:5" ht="16.5" x14ac:dyDescent="0.25">
      <c r="A104" s="73">
        <v>44044</v>
      </c>
      <c r="B104" s="156">
        <v>50.360000000000582</v>
      </c>
      <c r="C104" s="156">
        <v>146.52607699999999</v>
      </c>
      <c r="D104" s="156">
        <v>69.268733142784043</v>
      </c>
      <c r="E104" s="156">
        <v>2909.5726171564397</v>
      </c>
    </row>
    <row r="105" spans="1:5" ht="16.5" x14ac:dyDescent="0.25">
      <c r="A105" s="73">
        <v>44075</v>
      </c>
      <c r="B105" s="156">
        <v>19.550000000001091</v>
      </c>
      <c r="C105" s="156">
        <v>26.110745999999999</v>
      </c>
      <c r="D105" s="156">
        <v>32.401444735523278</v>
      </c>
      <c r="E105" s="156">
        <v>1335.5880306904626</v>
      </c>
    </row>
    <row r="106" spans="1:5" ht="16.5" x14ac:dyDescent="0.25">
      <c r="A106" s="73">
        <v>44105</v>
      </c>
      <c r="B106" s="156">
        <v>2116.11</v>
      </c>
      <c r="C106" s="156">
        <v>10455.063227000001</v>
      </c>
      <c r="D106" s="156">
        <v>116.63371834992417</v>
      </c>
      <c r="E106" s="156">
        <v>4940.6993147804196</v>
      </c>
    </row>
    <row r="107" spans="1:5" ht="16.5" x14ac:dyDescent="0.25">
      <c r="A107" s="73">
        <v>44136</v>
      </c>
      <c r="B107" s="156">
        <v>552.7199999999998</v>
      </c>
      <c r="C107" s="156">
        <v>900.44239400000004</v>
      </c>
      <c r="D107" s="156">
        <v>36.939449044995392</v>
      </c>
      <c r="E107" s="156">
        <v>1629.1112932407011</v>
      </c>
    </row>
    <row r="108" spans="1:5" ht="16.5" x14ac:dyDescent="0.25">
      <c r="A108" s="73">
        <v>44166</v>
      </c>
      <c r="B108" s="156">
        <v>293.14899999999943</v>
      </c>
      <c r="C108" s="156">
        <v>1041.6737840000001</v>
      </c>
      <c r="D108" s="156">
        <v>84.712565255454109</v>
      </c>
      <c r="E108" s="156">
        <v>3553.39361212217</v>
      </c>
    </row>
    <row r="109" spans="1:5" ht="16.5" x14ac:dyDescent="0.25">
      <c r="A109" s="73">
        <v>44197</v>
      </c>
      <c r="B109" s="156">
        <v>9576.8719999999994</v>
      </c>
      <c r="C109" s="156">
        <v>45960.639979</v>
      </c>
      <c r="D109" s="156">
        <v>114.04401994748619</v>
      </c>
      <c r="E109" s="156">
        <v>4799.1285650471264</v>
      </c>
    </row>
    <row r="110" spans="1:5" ht="16.5" x14ac:dyDescent="0.25">
      <c r="A110" s="73">
        <v>44228</v>
      </c>
      <c r="B110" s="156">
        <v>1102.6440000000039</v>
      </c>
      <c r="C110" s="156">
        <v>4623.1520460000002</v>
      </c>
      <c r="D110" s="156">
        <v>89.589619011221671</v>
      </c>
      <c r="E110" s="156">
        <v>4192.7875597200764</v>
      </c>
    </row>
    <row r="111" spans="1:5" ht="16.5" x14ac:dyDescent="0.25">
      <c r="A111" s="73">
        <v>44256</v>
      </c>
      <c r="B111" s="156">
        <v>1163.6029999999973</v>
      </c>
      <c r="C111" s="156">
        <v>5065.7461350000003</v>
      </c>
      <c r="D111" s="156">
        <v>101.66995610604613</v>
      </c>
      <c r="E111" s="156">
        <v>4353.500407785139</v>
      </c>
    </row>
    <row r="112" spans="1:5" ht="16.5" x14ac:dyDescent="0.25">
      <c r="A112" s="73">
        <v>44287</v>
      </c>
      <c r="B112" s="156">
        <v>0</v>
      </c>
      <c r="C112" s="156">
        <v>0</v>
      </c>
      <c r="D112" s="156">
        <v>0</v>
      </c>
      <c r="E112" s="156">
        <v>0</v>
      </c>
    </row>
    <row r="113" spans="1:5" ht="16.5" x14ac:dyDescent="0.25">
      <c r="A113" s="73">
        <v>44317</v>
      </c>
      <c r="B113" s="156">
        <v>0</v>
      </c>
      <c r="C113" s="156">
        <v>0</v>
      </c>
      <c r="D113" s="156">
        <v>0</v>
      </c>
      <c r="E113" s="156">
        <v>0</v>
      </c>
    </row>
    <row r="114" spans="1:5" ht="16.5" x14ac:dyDescent="0.25">
      <c r="A114" s="73">
        <v>44348</v>
      </c>
      <c r="B114" s="156">
        <v>0</v>
      </c>
      <c r="C114" s="156">
        <v>0</v>
      </c>
      <c r="D114" s="156">
        <v>0</v>
      </c>
      <c r="E114" s="156">
        <v>0</v>
      </c>
    </row>
    <row r="115" spans="1:5" ht="16.5" x14ac:dyDescent="0.25">
      <c r="A115" s="73">
        <v>44378</v>
      </c>
      <c r="B115" s="156">
        <v>0</v>
      </c>
      <c r="C115" s="156">
        <v>0</v>
      </c>
      <c r="D115" s="156">
        <v>0</v>
      </c>
      <c r="E115" s="156">
        <v>0</v>
      </c>
    </row>
    <row r="116" spans="1:5" ht="16.5" x14ac:dyDescent="0.25">
      <c r="A116" s="73">
        <v>44409</v>
      </c>
      <c r="B116" s="156">
        <v>542.28</v>
      </c>
      <c r="C116" s="156">
        <v>4425.4758414999997</v>
      </c>
      <c r="D116" s="156">
        <v>187.13584090665046</v>
      </c>
      <c r="E116" s="156">
        <v>8160.8686315187724</v>
      </c>
    </row>
    <row r="117" spans="1:5" ht="16.5" x14ac:dyDescent="0.25">
      <c r="A117" s="73">
        <v>44440</v>
      </c>
      <c r="B117" s="156">
        <v>612.25</v>
      </c>
      <c r="C117" s="156">
        <v>5215.584628364998</v>
      </c>
      <c r="D117" s="156">
        <v>197.3206881991093</v>
      </c>
      <c r="E117" s="156">
        <v>8518.7172370191893</v>
      </c>
    </row>
    <row r="118" spans="1:5" ht="16.5" x14ac:dyDescent="0.25">
      <c r="A118" s="73">
        <v>44470</v>
      </c>
      <c r="B118" s="156">
        <v>1355.5200000000002</v>
      </c>
      <c r="C118" s="156">
        <v>10695.336424903999</v>
      </c>
      <c r="D118" s="156">
        <v>180.30616192925476</v>
      </c>
      <c r="E118" s="156">
        <v>7890.2092369747397</v>
      </c>
    </row>
    <row r="119" spans="1:5" ht="16.5" x14ac:dyDescent="0.25">
      <c r="A119" s="73">
        <v>44501</v>
      </c>
      <c r="B119" s="156">
        <v>1532.4399999999996</v>
      </c>
      <c r="C119" s="156">
        <v>12939.228050350001</v>
      </c>
      <c r="D119" s="156">
        <v>192.19572804309135</v>
      </c>
      <c r="E119" s="156">
        <v>8443.5462728393959</v>
      </c>
    </row>
    <row r="120" spans="1:5" ht="16.5" x14ac:dyDescent="0.25">
      <c r="A120" s="73">
        <v>44531</v>
      </c>
      <c r="B120" s="156">
        <v>693.26600000000053</v>
      </c>
      <c r="C120" s="156">
        <v>5838.7817471400003</v>
      </c>
      <c r="D120" s="156">
        <v>191.35024883574644</v>
      </c>
      <c r="E120" s="156">
        <v>8422.1377467523216</v>
      </c>
    </row>
    <row r="121" spans="1:5" ht="16.5" x14ac:dyDescent="0.25">
      <c r="A121" s="73">
        <v>44562</v>
      </c>
      <c r="B121" s="156">
        <v>816.12599999999929</v>
      </c>
      <c r="C121" s="156">
        <v>5825.4952830765997</v>
      </c>
      <c r="D121" s="156">
        <v>176.88656909005167</v>
      </c>
      <c r="E121" s="156">
        <v>7137.9851678253162</v>
      </c>
    </row>
    <row r="122" spans="1:5" ht="16.5" x14ac:dyDescent="0.25">
      <c r="A122" s="73">
        <v>44593</v>
      </c>
      <c r="B122" s="156">
        <v>404.00000000000091</v>
      </c>
      <c r="C122" s="156">
        <v>3871.49214726215</v>
      </c>
      <c r="D122" s="156">
        <v>228.59882065967165</v>
      </c>
      <c r="E122" s="156">
        <v>9582.9013546092701</v>
      </c>
    </row>
    <row r="123" spans="1:5" ht="16.5" x14ac:dyDescent="0.25">
      <c r="A123" s="73">
        <v>44621</v>
      </c>
      <c r="B123" s="156">
        <v>302.42100000000028</v>
      </c>
      <c r="C123" s="156">
        <v>2370.81057191114</v>
      </c>
      <c r="D123" s="156">
        <v>178.76933326144524</v>
      </c>
      <c r="E123" s="156">
        <v>7839.4376445787111</v>
      </c>
    </row>
    <row r="124" spans="1:5" ht="16.5" x14ac:dyDescent="0.25">
      <c r="A124" s="73">
        <v>44652</v>
      </c>
      <c r="B124" s="156">
        <v>49.620499999999083</v>
      </c>
      <c r="C124" s="156">
        <v>503.28319508976745</v>
      </c>
      <c r="D124" s="156">
        <v>213.15920947805157</v>
      </c>
      <c r="E124" s="156">
        <v>10142.646589409151</v>
      </c>
    </row>
    <row r="125" spans="1:5" ht="16.5" x14ac:dyDescent="0.25">
      <c r="A125" s="73">
        <v>44682</v>
      </c>
      <c r="B125" s="156">
        <v>60.23949999999968</v>
      </c>
      <c r="C125" s="156">
        <v>576.54170782428002</v>
      </c>
      <c r="D125" s="156">
        <v>214.06036700779475</v>
      </c>
      <c r="E125" s="156">
        <v>9570.8249209286732</v>
      </c>
    </row>
    <row r="126" spans="1:5" ht="16.5" x14ac:dyDescent="0.25">
      <c r="A126" s="73">
        <v>44713</v>
      </c>
      <c r="B126" s="156">
        <v>0</v>
      </c>
      <c r="C126" s="156">
        <v>0</v>
      </c>
      <c r="D126" s="156">
        <v>0</v>
      </c>
      <c r="E126" s="156">
        <v>0</v>
      </c>
    </row>
    <row r="127" spans="1:5" ht="16.5" x14ac:dyDescent="0.25">
      <c r="A127" s="73">
        <v>44743</v>
      </c>
      <c r="B127" s="156">
        <v>600</v>
      </c>
      <c r="C127" s="156">
        <v>5360.8778362649364</v>
      </c>
      <c r="D127" s="156">
        <v>210.29496548489533</v>
      </c>
      <c r="E127" s="156">
        <v>8934.7963937748955</v>
      </c>
    </row>
    <row r="128" spans="1:5" ht="16.5" x14ac:dyDescent="0.25">
      <c r="A128" s="73">
        <v>44774</v>
      </c>
      <c r="B128" s="156">
        <v>1900.23</v>
      </c>
      <c r="C128" s="156">
        <v>19059.721138525099</v>
      </c>
      <c r="D128" s="156">
        <v>223.58687885607142</v>
      </c>
      <c r="E128" s="156">
        <v>10030.217993887614</v>
      </c>
    </row>
    <row r="129" spans="1:10" ht="16.5" x14ac:dyDescent="0.25">
      <c r="A129" s="73">
        <v>44805</v>
      </c>
      <c r="B129" s="156">
        <v>1843.7909999999997</v>
      </c>
      <c r="C129" s="156">
        <v>16076.380929966699</v>
      </c>
      <c r="D129" s="156">
        <v>194.11386771292601</v>
      </c>
      <c r="E129" s="156">
        <v>8719.1991554176657</v>
      </c>
    </row>
    <row r="130" spans="1:10" ht="16.5" x14ac:dyDescent="0.25">
      <c r="A130" s="73">
        <v>44835</v>
      </c>
      <c r="B130" s="156">
        <v>1671.5569999999998</v>
      </c>
      <c r="C130" s="156">
        <v>16444.448350102386</v>
      </c>
      <c r="D130" s="156">
        <v>221.6890506130388</v>
      </c>
      <c r="E130" s="156">
        <v>8169.4954869440198</v>
      </c>
    </row>
    <row r="131" spans="1:10" ht="16.5" x14ac:dyDescent="0.25">
      <c r="A131" s="73">
        <v>44866</v>
      </c>
      <c r="B131" s="156">
        <v>3488.6959999999999</v>
      </c>
      <c r="C131" s="156">
        <v>31325.955592512077</v>
      </c>
      <c r="D131" s="156">
        <v>196.87029269505956</v>
      </c>
      <c r="E131" s="156">
        <v>8979.2735143767404</v>
      </c>
    </row>
    <row r="132" spans="1:10" ht="16.5" x14ac:dyDescent="0.25">
      <c r="A132" s="73">
        <v>44896</v>
      </c>
      <c r="B132" s="156">
        <v>1990.1360000000004</v>
      </c>
      <c r="C132" s="156">
        <v>16363.682207914901</v>
      </c>
      <c r="D132" s="156">
        <v>169.61888405325317</v>
      </c>
      <c r="E132" s="156">
        <v>8222.3939509233878</v>
      </c>
      <c r="G132" s="157"/>
    </row>
    <row r="133" spans="1:10" ht="16.5" x14ac:dyDescent="0.25">
      <c r="A133" s="73">
        <v>44927</v>
      </c>
      <c r="B133" s="156">
        <v>1487.7970000000005</v>
      </c>
      <c r="C133" s="156">
        <v>9160.3489185721137</v>
      </c>
      <c r="D133" s="156">
        <v>153.44867750514368</v>
      </c>
      <c r="E133" s="156">
        <v>6156.9884322741</v>
      </c>
      <c r="G133" s="158"/>
      <c r="H133" s="158"/>
      <c r="I133" s="158"/>
      <c r="J133" s="158"/>
    </row>
    <row r="134" spans="1:10" ht="16.5" x14ac:dyDescent="0.25">
      <c r="A134" s="73">
        <v>44958</v>
      </c>
      <c r="B134" s="156">
        <v>1718.7129999999997</v>
      </c>
      <c r="C134" s="156">
        <v>11922.788751805787</v>
      </c>
      <c r="D134" s="156">
        <v>152.5947278820762</v>
      </c>
      <c r="E134" s="156">
        <v>6937.0446094291419</v>
      </c>
    </row>
    <row r="135" spans="1:10" ht="16.5" x14ac:dyDescent="0.25">
      <c r="A135" s="73">
        <v>44986</v>
      </c>
      <c r="B135" s="156">
        <v>941.34000000000015</v>
      </c>
      <c r="C135" s="156">
        <v>6788.3655562951817</v>
      </c>
      <c r="D135" s="156">
        <v>157.7123976649504</v>
      </c>
      <c r="E135" s="156">
        <v>7211.3854253459749</v>
      </c>
    </row>
    <row r="136" spans="1:10" ht="16.5" x14ac:dyDescent="0.25">
      <c r="A136" s="73">
        <v>45017</v>
      </c>
      <c r="B136" s="156">
        <v>320.06500000000051</v>
      </c>
      <c r="C136" s="156">
        <v>2476.7694060923463</v>
      </c>
      <c r="D136" s="156">
        <v>168.64010990059251</v>
      </c>
      <c r="E136" s="156">
        <v>7738.3325452403178</v>
      </c>
      <c r="G136" s="157"/>
    </row>
    <row r="137" spans="1:10" ht="16.5" x14ac:dyDescent="0.25">
      <c r="A137" s="73">
        <v>45047</v>
      </c>
      <c r="B137" s="156">
        <v>223.61699999999837</v>
      </c>
      <c r="C137" s="156">
        <v>1307.3384743667602</v>
      </c>
      <c r="D137" s="156">
        <v>97.681394146802248</v>
      </c>
      <c r="E137" s="156">
        <v>5846.3286528607832</v>
      </c>
    </row>
    <row r="138" spans="1:10" ht="16.5" x14ac:dyDescent="0.25">
      <c r="A138" s="73">
        <v>45078</v>
      </c>
      <c r="B138" s="156">
        <v>0</v>
      </c>
      <c r="C138" s="156">
        <v>0</v>
      </c>
      <c r="D138" s="156">
        <v>0</v>
      </c>
      <c r="E138" s="156">
        <v>0</v>
      </c>
    </row>
    <row r="139" spans="1:10" ht="16.5" x14ac:dyDescent="0.25">
      <c r="A139" s="73">
        <v>45108</v>
      </c>
      <c r="B139" s="156">
        <v>189.3</v>
      </c>
      <c r="C139" s="156">
        <v>1923.402713730143</v>
      </c>
      <c r="D139" s="156">
        <v>162.87544858301607</v>
      </c>
      <c r="E139" s="156">
        <v>10160.605989065731</v>
      </c>
    </row>
    <row r="140" spans="1:10" ht="16.5" x14ac:dyDescent="0.25">
      <c r="A140" s="73">
        <v>45139</v>
      </c>
      <c r="B140" s="156">
        <v>224.94</v>
      </c>
      <c r="C140" s="156">
        <v>3009.0616772698568</v>
      </c>
      <c r="D140" s="156">
        <v>241.68375409044938</v>
      </c>
      <c r="E140" s="156">
        <v>13377.174701119664</v>
      </c>
    </row>
    <row r="141" spans="1:10" ht="16.5" x14ac:dyDescent="0.25">
      <c r="A141" s="73">
        <v>45170</v>
      </c>
      <c r="B141" s="156">
        <v>373.84000000000003</v>
      </c>
      <c r="C141" s="156">
        <v>4624.5350269999999</v>
      </c>
      <c r="D141" s="156">
        <v>198.06313827910628</v>
      </c>
      <c r="E141" s="156">
        <v>12370.359049325913</v>
      </c>
    </row>
    <row r="142" spans="1:10" ht="16.5" x14ac:dyDescent="0.25">
      <c r="A142" s="73">
        <v>45200</v>
      </c>
      <c r="B142" s="156">
        <v>1823.71</v>
      </c>
      <c r="C142" s="156">
        <v>17677.730216799999</v>
      </c>
      <c r="D142" s="156">
        <v>157.78196684643228</v>
      </c>
      <c r="E142" s="156">
        <v>9693.2792038207826</v>
      </c>
    </row>
    <row r="143" spans="1:10" ht="16.5" x14ac:dyDescent="0.25">
      <c r="A143" s="73">
        <v>45231</v>
      </c>
      <c r="B143" s="156">
        <v>1608.0299999999997</v>
      </c>
      <c r="C143" s="156">
        <v>16929.499849000003</v>
      </c>
      <c r="D143" s="156">
        <v>168.87603816076452</v>
      </c>
      <c r="E143" s="156">
        <v>10528.099506228122</v>
      </c>
    </row>
    <row r="144" spans="1:10" ht="16.5" x14ac:dyDescent="0.25">
      <c r="A144" s="73">
        <v>45261</v>
      </c>
      <c r="B144" s="156">
        <v>1279.0379999999977</v>
      </c>
      <c r="C144" s="156">
        <v>10875.259049</v>
      </c>
      <c r="D144" s="156">
        <v>142.09250025347211</v>
      </c>
      <c r="E144" s="156">
        <v>8502.6864323030422</v>
      </c>
      <c r="F144" s="159"/>
    </row>
    <row r="145" spans="1:9" ht="16.5" x14ac:dyDescent="0.25">
      <c r="A145" s="73">
        <v>45292</v>
      </c>
      <c r="B145" s="156">
        <v>964.46229999999832</v>
      </c>
      <c r="C145" s="156">
        <v>10121.906309220001</v>
      </c>
      <c r="D145" s="156">
        <v>169.87702985182491</v>
      </c>
      <c r="E145" s="156">
        <v>10494.869845322122</v>
      </c>
    </row>
    <row r="146" spans="1:9" ht="16.5" x14ac:dyDescent="0.25">
      <c r="A146" s="73">
        <v>45323</v>
      </c>
      <c r="B146" s="156">
        <v>644.69532000000345</v>
      </c>
      <c r="C146" s="156">
        <v>5555.7759470000001</v>
      </c>
      <c r="D146" s="156">
        <v>152.16803072580447</v>
      </c>
      <c r="E146" s="156">
        <v>8617.6768694396142</v>
      </c>
    </row>
    <row r="147" spans="1:9" ht="16.5" x14ac:dyDescent="0.25">
      <c r="A147" s="73">
        <v>45352</v>
      </c>
      <c r="B147" s="156">
        <v>738.2629999999981</v>
      </c>
      <c r="C147" s="156">
        <v>7388.5744299999997</v>
      </c>
      <c r="D147" s="156">
        <v>158.34755558866237</v>
      </c>
      <c r="E147" s="156">
        <v>10008.051913748919</v>
      </c>
      <c r="G147" s="157"/>
    </row>
    <row r="148" spans="1:9" ht="16.5" x14ac:dyDescent="0.25">
      <c r="A148" s="73">
        <v>45383</v>
      </c>
      <c r="B148" s="156">
        <v>296.3149999999996</v>
      </c>
      <c r="C148" s="156">
        <v>2523.7952035313901</v>
      </c>
      <c r="D148" s="156">
        <v>134.49752889559579</v>
      </c>
      <c r="E148" s="156">
        <v>8517.2711591765219</v>
      </c>
      <c r="G148" s="157"/>
    </row>
    <row r="149" spans="1:9" ht="16.5" x14ac:dyDescent="0.25">
      <c r="A149" s="73">
        <v>45413</v>
      </c>
      <c r="B149" s="156" t="s">
        <v>118</v>
      </c>
      <c r="C149" s="156" t="s">
        <v>118</v>
      </c>
      <c r="D149" s="156" t="s">
        <v>118</v>
      </c>
      <c r="E149" s="156" t="s">
        <v>118</v>
      </c>
      <c r="G149" s="157"/>
    </row>
    <row r="150" spans="1:9" ht="16.5" x14ac:dyDescent="0.25">
      <c r="A150" s="73">
        <v>45444</v>
      </c>
      <c r="B150" s="156" t="s">
        <v>118</v>
      </c>
      <c r="C150" s="156" t="s">
        <v>118</v>
      </c>
      <c r="D150" s="156" t="s">
        <v>118</v>
      </c>
      <c r="E150" s="156" t="s">
        <v>118</v>
      </c>
      <c r="G150" s="157"/>
    </row>
    <row r="151" spans="1:9" ht="16.5" x14ac:dyDescent="0.25">
      <c r="A151" s="73">
        <v>45474</v>
      </c>
      <c r="B151" s="156" t="s">
        <v>118</v>
      </c>
      <c r="C151" s="156" t="s">
        <v>118</v>
      </c>
      <c r="D151" s="156" t="s">
        <v>118</v>
      </c>
      <c r="E151" s="156" t="s">
        <v>118</v>
      </c>
      <c r="G151" s="157"/>
    </row>
    <row r="152" spans="1:9" ht="16.5" x14ac:dyDescent="0.25">
      <c r="A152" s="73">
        <v>45505</v>
      </c>
      <c r="B152" s="156">
        <v>861.06</v>
      </c>
      <c r="C152" s="156">
        <v>12841.136734514501</v>
      </c>
      <c r="D152" s="156">
        <v>233.8511843078528</v>
      </c>
      <c r="E152" s="156">
        <v>14913.172989703977</v>
      </c>
      <c r="G152" s="157"/>
    </row>
    <row r="153" spans="1:9" ht="16.5" x14ac:dyDescent="0.25">
      <c r="A153" s="73">
        <v>45536</v>
      </c>
      <c r="B153" s="156">
        <v>248.1</v>
      </c>
      <c r="C153" s="156">
        <v>4110.4262761792397</v>
      </c>
      <c r="D153" s="156">
        <v>259.33357538338259</v>
      </c>
      <c r="E153" s="156">
        <v>16567.619009186776</v>
      </c>
      <c r="G153" s="157"/>
      <c r="H153" s="159"/>
    </row>
    <row r="154" spans="1:9" ht="16.5" x14ac:dyDescent="0.25">
      <c r="A154" s="73">
        <v>45566</v>
      </c>
      <c r="B154" s="155">
        <v>835.20699999999999</v>
      </c>
      <c r="C154" s="156">
        <v>14213.710104973299</v>
      </c>
      <c r="D154" s="156">
        <v>265.9229349053096</v>
      </c>
      <c r="E154" s="156">
        <v>17018.188431099497</v>
      </c>
      <c r="F154" s="158"/>
      <c r="G154" s="157"/>
      <c r="H154" s="159"/>
    </row>
    <row r="155" spans="1:9" ht="16.5" x14ac:dyDescent="0.25">
      <c r="A155" s="73">
        <v>45597</v>
      </c>
      <c r="B155" s="160">
        <v>420.995</v>
      </c>
      <c r="C155" s="156">
        <v>6539.8062998717096</v>
      </c>
      <c r="D155" s="160">
        <v>242.32963685904321</v>
      </c>
      <c r="E155" s="160">
        <v>15534.166201194108</v>
      </c>
      <c r="G155" s="157"/>
      <c r="H155" s="159"/>
    </row>
    <row r="156" spans="1:9" ht="16.5" x14ac:dyDescent="0.25">
      <c r="A156" s="73">
        <v>45627</v>
      </c>
      <c r="B156" s="160">
        <v>110.16</v>
      </c>
      <c r="C156" s="156">
        <v>1861.7411072401435</v>
      </c>
      <c r="D156" s="160">
        <v>262.98349242828965</v>
      </c>
      <c r="E156" s="160">
        <v>16900.336848585182</v>
      </c>
      <c r="G156" s="157"/>
      <c r="H156" s="159"/>
    </row>
    <row r="157" spans="1:9" ht="16.5" x14ac:dyDescent="0.25">
      <c r="A157" s="73">
        <v>45658</v>
      </c>
      <c r="B157" s="160">
        <v>571.01300000000003</v>
      </c>
      <c r="C157" s="156">
        <v>10003.865795506899</v>
      </c>
      <c r="D157" s="160">
        <v>272.36681776676483</v>
      </c>
      <c r="E157" s="160">
        <v>17519.506213940611</v>
      </c>
      <c r="F157" s="159"/>
      <c r="G157" s="157"/>
      <c r="H157" s="159"/>
      <c r="I157" s="159"/>
    </row>
    <row r="158" spans="1:9" ht="16.5" x14ac:dyDescent="0.25">
      <c r="A158" s="73">
        <v>45689</v>
      </c>
      <c r="B158" s="160">
        <v>858.101</v>
      </c>
      <c r="C158" s="156">
        <v>13022.8604921688</v>
      </c>
      <c r="D158" s="160">
        <v>235.55513359098541</v>
      </c>
      <c r="E158" s="160">
        <v>15176.372585708204</v>
      </c>
      <c r="G158" s="157"/>
      <c r="H158" s="159"/>
    </row>
    <row r="159" spans="1:9" ht="16.5" x14ac:dyDescent="0.25">
      <c r="A159" s="73">
        <v>45717</v>
      </c>
      <c r="B159" s="160">
        <v>2226.2339999999999</v>
      </c>
      <c r="C159" s="156">
        <v>40069.335437521302</v>
      </c>
      <c r="D159" s="160">
        <v>278.92728091053891</v>
      </c>
      <c r="E159" s="160">
        <v>17998.707879549656</v>
      </c>
      <c r="G159" s="157"/>
      <c r="H159" s="159"/>
    </row>
    <row r="160" spans="1:9" ht="16.5" x14ac:dyDescent="0.25">
      <c r="A160" s="73">
        <v>45748</v>
      </c>
      <c r="B160" s="160">
        <v>1239.068</v>
      </c>
      <c r="C160" s="156">
        <v>22948.251496110199</v>
      </c>
      <c r="D160" s="160">
        <v>286.54045270872882</v>
      </c>
      <c r="E160" s="160">
        <v>18520.574735293139</v>
      </c>
      <c r="G160" s="157"/>
      <c r="H160" s="159"/>
    </row>
    <row r="161" spans="1:8" ht="16.5" x14ac:dyDescent="0.25">
      <c r="A161" s="73">
        <v>45778</v>
      </c>
      <c r="B161" s="160">
        <v>688.83799999999997</v>
      </c>
      <c r="C161" s="161">
        <v>11596.188354661699</v>
      </c>
      <c r="D161" s="160">
        <v>293.65609999999987</v>
      </c>
      <c r="E161" s="160">
        <v>16834.420218776635</v>
      </c>
      <c r="G161" s="157"/>
      <c r="H161" s="159"/>
    </row>
    <row r="162" spans="1:8" ht="16.5" x14ac:dyDescent="0.25">
      <c r="A162" s="183">
        <v>45809</v>
      </c>
      <c r="B162" s="160">
        <v>424.33499999999998</v>
      </c>
      <c r="C162" s="162">
        <v>6826.34688514548</v>
      </c>
      <c r="D162" s="160">
        <v>729.70898809860762</v>
      </c>
      <c r="E162" s="184">
        <v>16087.164351621905</v>
      </c>
      <c r="G162" s="157"/>
      <c r="H162" s="159"/>
    </row>
    <row r="163" spans="1:8" ht="16.5" x14ac:dyDescent="0.25">
      <c r="A163" s="183">
        <v>45839</v>
      </c>
      <c r="B163" s="160">
        <v>175.21</v>
      </c>
      <c r="C163" s="162">
        <v>3069.9813658062203</v>
      </c>
      <c r="D163" s="160">
        <v>269.59522862426547</v>
      </c>
      <c r="E163" s="184">
        <v>17521.724592239156</v>
      </c>
      <c r="G163" s="157"/>
      <c r="H163" s="159"/>
    </row>
    <row r="164" spans="1:8" ht="16.5" x14ac:dyDescent="0.25">
      <c r="A164" s="183">
        <v>45870</v>
      </c>
      <c r="B164" s="160">
        <v>373.375</v>
      </c>
      <c r="C164" s="162">
        <v>5500.3235884524302</v>
      </c>
      <c r="D164" s="160">
        <v>226.50046777257677</v>
      </c>
      <c r="E164" s="184">
        <v>14731.365486313849</v>
      </c>
      <c r="G164" s="157"/>
      <c r="H164" s="159"/>
    </row>
    <row r="165" spans="1:8" ht="16.5" x14ac:dyDescent="0.25">
      <c r="A165" s="183">
        <v>45901</v>
      </c>
      <c r="B165" s="160">
        <v>356.82</v>
      </c>
      <c r="C165" s="162">
        <v>8571.0726841532196</v>
      </c>
      <c r="D165" s="160">
        <v>786.64537200000007</v>
      </c>
      <c r="E165" s="184">
        <v>24020.718244922413</v>
      </c>
      <c r="G165" s="157"/>
      <c r="H165" s="159"/>
    </row>
    <row r="166" spans="1:8" ht="16.5" x14ac:dyDescent="0.25">
      <c r="A166" s="185"/>
      <c r="B166" s="199"/>
      <c r="C166" s="163"/>
      <c r="D166" s="199"/>
      <c r="E166" s="187"/>
      <c r="G166" s="157"/>
      <c r="H166" s="159"/>
    </row>
    <row r="167" spans="1:8" x14ac:dyDescent="0.25">
      <c r="A167" s="74" t="s">
        <v>110</v>
      </c>
      <c r="B167" s="75"/>
      <c r="C167" s="71"/>
      <c r="D167" s="71"/>
      <c r="E167" s="186"/>
    </row>
    <row r="168" spans="1:8" x14ac:dyDescent="0.25">
      <c r="A168" s="164" t="s">
        <v>116</v>
      </c>
      <c r="B168" s="165"/>
      <c r="C168" s="166"/>
      <c r="D168" s="166"/>
      <c r="E168" s="175"/>
      <c r="H168" s="159"/>
    </row>
    <row r="169" spans="1:8" x14ac:dyDescent="0.25">
      <c r="A169" s="75"/>
      <c r="B169" s="167"/>
      <c r="C169" s="167"/>
    </row>
    <row r="170" spans="1:8" x14ac:dyDescent="0.25">
      <c r="A170" s="80"/>
      <c r="B170" s="80"/>
      <c r="C170" s="80"/>
    </row>
    <row r="171" spans="1:8" x14ac:dyDescent="0.25">
      <c r="A171" s="81"/>
      <c r="B171" s="80"/>
      <c r="C171" s="80"/>
    </row>
    <row r="172" spans="1:8" x14ac:dyDescent="0.25">
      <c r="A172" s="81"/>
      <c r="B172" s="82"/>
      <c r="C172" s="80"/>
    </row>
    <row r="173" spans="1:8" x14ac:dyDescent="0.25">
      <c r="A173" s="81"/>
      <c r="B173" s="80"/>
      <c r="C173" s="80"/>
    </row>
    <row r="174" spans="1:8" x14ac:dyDescent="0.25">
      <c r="A174" s="81"/>
      <c r="B174" s="80"/>
      <c r="C174" s="80"/>
    </row>
    <row r="175" spans="1:8" x14ac:dyDescent="0.25">
      <c r="A175" s="81"/>
      <c r="B175" s="80"/>
      <c r="C175" s="80"/>
    </row>
    <row r="176" spans="1:8" x14ac:dyDescent="0.25">
      <c r="A176" s="81"/>
      <c r="B176" s="80"/>
      <c r="C176" s="80"/>
    </row>
    <row r="177" spans="1:3" x14ac:dyDescent="0.25">
      <c r="A177" s="81"/>
      <c r="B177" s="80"/>
      <c r="C177" s="80"/>
    </row>
    <row r="178" spans="1:3" x14ac:dyDescent="0.25">
      <c r="A178" s="81"/>
      <c r="B178" s="80"/>
      <c r="C178" s="80"/>
    </row>
    <row r="179" spans="1:3" x14ac:dyDescent="0.25">
      <c r="A179" s="81"/>
      <c r="B179" s="80"/>
      <c r="C179" s="80"/>
    </row>
  </sheetData>
  <mergeCells count="3">
    <mergeCell ref="B8:C8"/>
    <mergeCell ref="D8:E8"/>
    <mergeCell ref="A5:E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76"/>
  <sheetViews>
    <sheetView zoomScale="115" zoomScaleNormal="115" workbookViewId="0">
      <pane ySplit="11" topLeftCell="A59" activePane="bottomLeft" state="frozen"/>
      <selection pane="bottomLeft" activeCell="B62" sqref="B62:E62"/>
    </sheetView>
  </sheetViews>
  <sheetFormatPr defaultColWidth="11.42578125" defaultRowHeight="15.75" x14ac:dyDescent="0.25"/>
  <cols>
    <col min="1" max="1" width="27.85546875" style="67" customWidth="1"/>
    <col min="2" max="2" width="14.42578125" style="67" customWidth="1"/>
    <col min="3" max="3" width="19" style="67" bestFit="1" customWidth="1"/>
    <col min="4" max="4" width="11.140625" style="7" customWidth="1"/>
    <col min="5" max="5" width="13.85546875" style="2" customWidth="1"/>
    <col min="6" max="7" width="11.42578125" style="2"/>
    <col min="8" max="11" width="14.140625" style="2" bestFit="1" customWidth="1"/>
    <col min="12" max="16384" width="11.42578125" style="2"/>
  </cols>
  <sheetData>
    <row r="1" spans="1:5" x14ac:dyDescent="0.25">
      <c r="A1" s="83" t="s">
        <v>83</v>
      </c>
      <c r="B1" s="80"/>
      <c r="C1" s="84"/>
    </row>
    <row r="2" spans="1:5" x14ac:dyDescent="0.25">
      <c r="A2" s="86" t="s">
        <v>99</v>
      </c>
      <c r="B2" s="87"/>
      <c r="C2" s="87"/>
      <c r="D2" s="87"/>
      <c r="E2" s="88"/>
    </row>
    <row r="3" spans="1:5" x14ac:dyDescent="0.25">
      <c r="A3" s="89"/>
      <c r="B3" s="90"/>
      <c r="C3" s="90"/>
      <c r="D3" s="90"/>
      <c r="E3" s="91" t="s">
        <v>100</v>
      </c>
    </row>
    <row r="4" spans="1:5" x14ac:dyDescent="0.25">
      <c r="A4" s="92" t="s">
        <v>101</v>
      </c>
      <c r="B4" s="90"/>
      <c r="C4" s="90"/>
      <c r="D4" s="90"/>
      <c r="E4" s="91"/>
    </row>
    <row r="5" spans="1:5" x14ac:dyDescent="0.25">
      <c r="A5" s="93"/>
      <c r="B5" s="94"/>
      <c r="C5" s="94"/>
      <c r="D5" s="94"/>
      <c r="E5" s="95"/>
    </row>
    <row r="6" spans="1:5" x14ac:dyDescent="0.25">
      <c r="A6" s="96"/>
      <c r="B6" s="96"/>
      <c r="C6" s="97"/>
      <c r="D6" s="98"/>
      <c r="E6" s="97"/>
    </row>
    <row r="7" spans="1:5" x14ac:dyDescent="0.25">
      <c r="A7" s="99"/>
      <c r="B7" s="194" t="s">
        <v>102</v>
      </c>
      <c r="C7" s="194"/>
      <c r="D7" s="194" t="s">
        <v>115</v>
      </c>
      <c r="E7" s="195"/>
    </row>
    <row r="8" spans="1:5" x14ac:dyDescent="0.25">
      <c r="A8" s="100"/>
      <c r="B8" s="100"/>
      <c r="C8" s="101"/>
      <c r="D8" s="102"/>
      <c r="E8" s="101"/>
    </row>
    <row r="9" spans="1:5" x14ac:dyDescent="0.25">
      <c r="A9" s="103"/>
      <c r="B9" s="104"/>
      <c r="C9" s="105"/>
      <c r="D9" s="104"/>
      <c r="E9" s="104"/>
    </row>
    <row r="10" spans="1:5" x14ac:dyDescent="0.25">
      <c r="A10" s="103" t="s">
        <v>0</v>
      </c>
      <c r="B10" s="104" t="s">
        <v>104</v>
      </c>
      <c r="C10" s="105" t="s">
        <v>114</v>
      </c>
      <c r="D10" s="104" t="s">
        <v>105</v>
      </c>
      <c r="E10" s="104" t="s">
        <v>106</v>
      </c>
    </row>
    <row r="11" spans="1:5" x14ac:dyDescent="0.25">
      <c r="A11" s="106"/>
      <c r="B11" s="106"/>
      <c r="C11" s="102"/>
      <c r="D11" s="106"/>
      <c r="E11" s="106"/>
    </row>
    <row r="12" spans="1:5" x14ac:dyDescent="0.25">
      <c r="A12" s="73">
        <v>41334</v>
      </c>
      <c r="B12" s="107">
        <v>4386</v>
      </c>
      <c r="C12" s="110">
        <v>12911</v>
      </c>
      <c r="D12" s="109">
        <v>82.1</v>
      </c>
      <c r="E12" s="107">
        <v>2892</v>
      </c>
    </row>
    <row r="13" spans="1:5" x14ac:dyDescent="0.25">
      <c r="A13" s="73">
        <v>41426</v>
      </c>
      <c r="B13" s="107">
        <v>0</v>
      </c>
      <c r="C13" s="108">
        <v>0</v>
      </c>
      <c r="D13" s="109">
        <v>0</v>
      </c>
      <c r="E13" s="107">
        <v>0</v>
      </c>
    </row>
    <row r="14" spans="1:5" x14ac:dyDescent="0.25">
      <c r="A14" s="73">
        <v>41518</v>
      </c>
      <c r="B14" s="111">
        <v>3577</v>
      </c>
      <c r="C14" s="112">
        <v>14835</v>
      </c>
      <c r="D14" s="109">
        <v>127.3</v>
      </c>
      <c r="E14" s="111">
        <v>4312</v>
      </c>
    </row>
    <row r="15" spans="1:5" x14ac:dyDescent="0.25">
      <c r="A15" s="73">
        <v>41609</v>
      </c>
      <c r="B15" s="107">
        <v>4951</v>
      </c>
      <c r="C15" s="107">
        <v>17813.5</v>
      </c>
      <c r="D15" s="108">
        <v>110.8</v>
      </c>
      <c r="E15" s="107">
        <v>3761</v>
      </c>
    </row>
    <row r="16" spans="1:5" x14ac:dyDescent="0.25">
      <c r="A16" s="73">
        <v>41699</v>
      </c>
      <c r="B16" s="107">
        <v>1352</v>
      </c>
      <c r="C16" s="113">
        <v>4071.9</v>
      </c>
      <c r="D16" s="113">
        <v>88.1</v>
      </c>
      <c r="E16" s="107">
        <v>2996</v>
      </c>
    </row>
    <row r="17" spans="1:5" x14ac:dyDescent="0.25">
      <c r="A17" s="73">
        <v>41791</v>
      </c>
      <c r="B17" s="107">
        <v>1094.4000000000001</v>
      </c>
      <c r="C17" s="113">
        <v>7386.3173690000003</v>
      </c>
      <c r="D17" s="113">
        <v>199.7645620698394</v>
      </c>
      <c r="E17" s="113">
        <v>6749.1935023757305</v>
      </c>
    </row>
    <row r="18" spans="1:5" x14ac:dyDescent="0.25">
      <c r="A18" s="73">
        <v>41883</v>
      </c>
      <c r="B18" s="107">
        <v>4936</v>
      </c>
      <c r="C18" s="107">
        <v>31479</v>
      </c>
      <c r="D18" s="113">
        <v>190.6</v>
      </c>
      <c r="E18" s="113">
        <v>6433.6</v>
      </c>
    </row>
    <row r="19" spans="1:5" x14ac:dyDescent="0.25">
      <c r="A19" s="73">
        <v>41974</v>
      </c>
      <c r="B19" s="107">
        <v>6870</v>
      </c>
      <c r="C19" s="113">
        <v>38787.5</v>
      </c>
      <c r="D19" s="107">
        <v>167</v>
      </c>
      <c r="E19" s="113">
        <v>5651.8</v>
      </c>
    </row>
    <row r="20" spans="1:5" x14ac:dyDescent="0.25">
      <c r="A20" s="73">
        <v>42064</v>
      </c>
      <c r="B20" s="107">
        <v>984</v>
      </c>
      <c r="C20" s="113">
        <v>3569.8</v>
      </c>
      <c r="D20" s="113">
        <v>88.6</v>
      </c>
      <c r="E20" s="107">
        <v>2973</v>
      </c>
    </row>
    <row r="21" spans="1:5" x14ac:dyDescent="0.25">
      <c r="A21" s="73">
        <v>42156</v>
      </c>
      <c r="B21" s="107">
        <v>0</v>
      </c>
      <c r="C21" s="107">
        <v>0</v>
      </c>
      <c r="D21" s="107">
        <v>0</v>
      </c>
      <c r="E21" s="107">
        <v>0</v>
      </c>
    </row>
    <row r="22" spans="1:5" x14ac:dyDescent="0.25">
      <c r="A22" s="73">
        <v>42248</v>
      </c>
      <c r="B22" s="107">
        <v>6293</v>
      </c>
      <c r="C22" s="107">
        <v>30732</v>
      </c>
      <c r="D22" s="107">
        <v>145.9</v>
      </c>
      <c r="E22" s="113">
        <v>4837.8999999999996</v>
      </c>
    </row>
    <row r="23" spans="1:5" x14ac:dyDescent="0.25">
      <c r="A23" s="73">
        <v>42339</v>
      </c>
      <c r="B23" s="107">
        <v>6756</v>
      </c>
      <c r="C23" s="107">
        <v>26878</v>
      </c>
      <c r="D23" s="107">
        <v>114</v>
      </c>
      <c r="E23" s="113">
        <v>3930.1</v>
      </c>
    </row>
    <row r="24" spans="1:5" x14ac:dyDescent="0.25">
      <c r="A24" s="73">
        <v>42430</v>
      </c>
      <c r="B24" s="107">
        <v>3748</v>
      </c>
      <c r="C24" s="107">
        <v>14113</v>
      </c>
      <c r="D24" s="113">
        <v>101.6</v>
      </c>
      <c r="E24" s="113">
        <v>3606</v>
      </c>
    </row>
    <row r="25" spans="1:5" x14ac:dyDescent="0.25">
      <c r="A25" s="73">
        <v>42522</v>
      </c>
      <c r="B25" s="107">
        <v>187.78000000000247</v>
      </c>
      <c r="C25" s="107">
        <v>301.901409</v>
      </c>
      <c r="D25" s="113">
        <v>44.878571351985386</v>
      </c>
      <c r="E25" s="107">
        <v>1607.73995633186</v>
      </c>
    </row>
    <row r="26" spans="1:5" x14ac:dyDescent="0.25">
      <c r="A26" s="73">
        <v>42614</v>
      </c>
      <c r="B26" s="107">
        <v>5917</v>
      </c>
      <c r="C26" s="113">
        <v>29552.9</v>
      </c>
      <c r="D26" s="113">
        <v>133.9</v>
      </c>
      <c r="E26" s="113">
        <v>4324</v>
      </c>
    </row>
    <row r="27" spans="1:5" x14ac:dyDescent="0.25">
      <c r="A27" s="73">
        <v>42705</v>
      </c>
      <c r="B27" s="107">
        <v>5589</v>
      </c>
      <c r="C27" s="113">
        <v>25700.9</v>
      </c>
      <c r="D27" s="113">
        <v>130.30000000000001</v>
      </c>
      <c r="E27" s="113">
        <v>4603.5</v>
      </c>
    </row>
    <row r="28" spans="1:5" x14ac:dyDescent="0.25">
      <c r="A28" s="73">
        <v>42795</v>
      </c>
      <c r="B28" s="107">
        <v>1840</v>
      </c>
      <c r="C28" s="107">
        <v>4942</v>
      </c>
      <c r="D28" s="113">
        <v>72.599999999999994</v>
      </c>
      <c r="E28" s="114">
        <v>2675.8</v>
      </c>
    </row>
    <row r="29" spans="1:5" x14ac:dyDescent="0.25">
      <c r="A29" s="73">
        <v>42887</v>
      </c>
      <c r="B29" s="107">
        <v>286</v>
      </c>
      <c r="C29" s="107">
        <v>772</v>
      </c>
      <c r="D29" s="113">
        <v>78.3</v>
      </c>
      <c r="E29" s="113">
        <v>2936.1</v>
      </c>
    </row>
    <row r="30" spans="1:5" x14ac:dyDescent="0.25">
      <c r="A30" s="73">
        <v>42979</v>
      </c>
      <c r="B30" s="107">
        <v>3616</v>
      </c>
      <c r="C30" s="107">
        <v>19068</v>
      </c>
      <c r="D30" s="113">
        <v>145.4</v>
      </c>
      <c r="E30" s="113">
        <v>5626.6</v>
      </c>
    </row>
    <row r="31" spans="1:5" x14ac:dyDescent="0.25">
      <c r="A31" s="73">
        <v>43070</v>
      </c>
      <c r="B31" s="107">
        <v>7133</v>
      </c>
      <c r="C31" s="107">
        <v>33749</v>
      </c>
      <c r="D31" s="113">
        <v>124.3</v>
      </c>
      <c r="E31" s="113">
        <v>4729.8</v>
      </c>
    </row>
    <row r="32" spans="1:5" x14ac:dyDescent="0.25">
      <c r="A32" s="73">
        <v>43160</v>
      </c>
      <c r="B32" s="107">
        <v>3999</v>
      </c>
      <c r="C32" s="107">
        <v>15771</v>
      </c>
      <c r="D32" s="113">
        <v>104.2</v>
      </c>
      <c r="E32" s="113">
        <v>3977.8</v>
      </c>
    </row>
    <row r="33" spans="1:11" x14ac:dyDescent="0.25">
      <c r="A33" s="73">
        <v>43252</v>
      </c>
      <c r="B33" s="107">
        <v>2013</v>
      </c>
      <c r="C33" s="107">
        <v>4944</v>
      </c>
      <c r="D33" s="113">
        <v>48.4</v>
      </c>
      <c r="E33" s="113">
        <v>1887.5</v>
      </c>
    </row>
    <row r="34" spans="1:11" x14ac:dyDescent="0.25">
      <c r="A34" s="73">
        <v>43344</v>
      </c>
      <c r="B34" s="107">
        <v>3622.2</v>
      </c>
      <c r="C34" s="107">
        <v>18153.399868</v>
      </c>
      <c r="D34" s="113">
        <v>128.76469115737549</v>
      </c>
      <c r="E34" s="113">
        <v>5014.063585846744</v>
      </c>
    </row>
    <row r="35" spans="1:11" x14ac:dyDescent="0.25">
      <c r="A35" s="73">
        <v>43435</v>
      </c>
      <c r="B35" s="107">
        <v>7306.9000000000005</v>
      </c>
      <c r="C35" s="107">
        <v>30114.237477000002</v>
      </c>
      <c r="D35" s="113">
        <v>105.88484865742709</v>
      </c>
      <c r="E35" s="113">
        <v>4135.9675233654971</v>
      </c>
    </row>
    <row r="36" spans="1:11" x14ac:dyDescent="0.25">
      <c r="A36" s="73">
        <v>43525</v>
      </c>
      <c r="B36" s="107">
        <v>7713.845000000003</v>
      </c>
      <c r="C36" s="107">
        <v>22717.919014999999</v>
      </c>
      <c r="D36" s="113">
        <v>75.695930885490142</v>
      </c>
      <c r="E36" s="113">
        <v>2973.4151276676798</v>
      </c>
    </row>
    <row r="37" spans="1:11" x14ac:dyDescent="0.25">
      <c r="A37" s="73">
        <v>43617</v>
      </c>
      <c r="B37" s="107">
        <v>6065.5709999999963</v>
      </c>
      <c r="C37" s="107">
        <v>13488.613314</v>
      </c>
      <c r="D37" s="113">
        <v>56.331929493122118</v>
      </c>
      <c r="E37" s="113">
        <v>2252.1767453840062</v>
      </c>
    </row>
    <row r="38" spans="1:11" x14ac:dyDescent="0.25">
      <c r="A38" s="73">
        <v>43709</v>
      </c>
      <c r="B38" s="107">
        <f>Données_mensuelles!B91+Données_mensuelles!B92+Données_mensuelles!B93</f>
        <v>948.79400000000066</v>
      </c>
      <c r="C38" s="107">
        <f>Données_mensuelles!C91+Données_mensuelles!C92+Données_mensuelles!C93</f>
        <v>1704.3442460000001</v>
      </c>
      <c r="D38" s="113">
        <f>AVERAGE(Données_mensuelles!D91:D93)</f>
        <v>44.458188375022566</v>
      </c>
      <c r="E38" s="113">
        <f>AVERAGE(Données_mensuelles!E91:E93)</f>
        <v>1803.74553255657</v>
      </c>
    </row>
    <row r="39" spans="1:11" x14ac:dyDescent="0.25">
      <c r="A39" s="73">
        <v>43800</v>
      </c>
      <c r="B39" s="107">
        <v>5780.82</v>
      </c>
      <c r="C39" s="107">
        <v>26620.787704999999</v>
      </c>
      <c r="D39" s="113">
        <v>105.96258097307877</v>
      </c>
      <c r="E39" s="113">
        <v>4335.3925639362869</v>
      </c>
    </row>
    <row r="40" spans="1:11" x14ac:dyDescent="0.25">
      <c r="A40" s="73">
        <v>43891</v>
      </c>
      <c r="B40" s="107">
        <v>2316.04</v>
      </c>
      <c r="C40" s="107">
        <v>7602.8874149999992</v>
      </c>
      <c r="D40" s="113">
        <v>77.430592192964426</v>
      </c>
      <c r="E40" s="113">
        <v>3201.0991504035223</v>
      </c>
    </row>
    <row r="41" spans="1:11" x14ac:dyDescent="0.25">
      <c r="A41" s="73">
        <v>43983</v>
      </c>
      <c r="B41" s="107">
        <v>355.05000000000018</v>
      </c>
      <c r="C41" s="107">
        <v>1092.1090409999999</v>
      </c>
      <c r="D41" s="113">
        <v>53.872229036265445</v>
      </c>
      <c r="E41" s="113">
        <v>2034.3342518601232</v>
      </c>
    </row>
    <row r="42" spans="1:11" x14ac:dyDescent="0.25">
      <c r="A42" s="73">
        <v>44075</v>
      </c>
      <c r="B42" s="107">
        <v>75.380000000001019</v>
      </c>
      <c r="C42" s="107">
        <v>186.258239</v>
      </c>
      <c r="D42" s="113">
        <v>53.537637900085421</v>
      </c>
      <c r="E42" s="113">
        <v>2245.1215565950142</v>
      </c>
    </row>
    <row r="43" spans="1:11" x14ac:dyDescent="0.25">
      <c r="A43" s="73">
        <v>44166</v>
      </c>
      <c r="B43" s="107">
        <v>2961.9789999999994</v>
      </c>
      <c r="C43" s="107">
        <v>12397.179405000001</v>
      </c>
      <c r="D43" s="113">
        <v>79.428577550124558</v>
      </c>
      <c r="E43" s="113">
        <v>3374.4014067144303</v>
      </c>
    </row>
    <row r="44" spans="1:11" x14ac:dyDescent="0.25">
      <c r="A44" s="73">
        <v>44256</v>
      </c>
      <c r="B44" s="107">
        <v>11843.119000000001</v>
      </c>
      <c r="C44" s="107">
        <v>55649.538160000004</v>
      </c>
      <c r="D44" s="107">
        <v>101.76786502158467</v>
      </c>
      <c r="E44" s="107">
        <v>4448.4721775174467</v>
      </c>
    </row>
    <row r="45" spans="1:11" ht="17.25" x14ac:dyDescent="0.3">
      <c r="A45" s="73">
        <v>44348</v>
      </c>
      <c r="B45" s="120">
        <v>0</v>
      </c>
      <c r="C45" s="120">
        <v>0</v>
      </c>
      <c r="D45" s="120">
        <v>0</v>
      </c>
      <c r="E45" s="120">
        <v>0</v>
      </c>
    </row>
    <row r="46" spans="1:11" x14ac:dyDescent="0.25">
      <c r="A46" s="73">
        <v>44440</v>
      </c>
      <c r="B46" s="107">
        <f>Données_mensuelles!B115+Données_mensuelles!B116+Données_mensuelles!B117</f>
        <v>1154.53</v>
      </c>
      <c r="C46" s="107">
        <f>Données_mensuelles!C115+Données_mensuelles!C116+Données_mensuelles!C117</f>
        <v>9641.0604698649986</v>
      </c>
      <c r="D46" s="107">
        <f>AVERAGE(Données_mensuelles!D115:D117)</f>
        <v>128.15217636858657</v>
      </c>
      <c r="E46" s="107">
        <f>AVERAGE(Données_mensuelles!E115:E117)</f>
        <v>5559.8619561793203</v>
      </c>
      <c r="H46" s="124"/>
      <c r="I46" s="124"/>
      <c r="J46" s="124"/>
      <c r="K46" s="124"/>
    </row>
    <row r="47" spans="1:11" x14ac:dyDescent="0.25">
      <c r="A47" s="73">
        <v>44531</v>
      </c>
      <c r="B47" s="107">
        <v>3581.2260000000006</v>
      </c>
      <c r="C47" s="123">
        <v>29473.346222394001</v>
      </c>
      <c r="D47" s="107">
        <v>187.95071293603087</v>
      </c>
      <c r="E47" s="123">
        <v>8251.9644188554867</v>
      </c>
      <c r="H47" s="124"/>
      <c r="I47" s="124"/>
      <c r="J47" s="124"/>
      <c r="K47" s="124"/>
    </row>
    <row r="48" spans="1:11" x14ac:dyDescent="0.25">
      <c r="A48" s="73">
        <v>44621</v>
      </c>
      <c r="B48" s="107">
        <f>Données_mensuelles!B121+Données_mensuelles!B122+Données_mensuelles!B123</f>
        <v>1522.5470000000005</v>
      </c>
      <c r="C48" s="107">
        <f>Données_mensuelles!C121+Données_mensuelles!C122+Données_mensuelles!C123</f>
        <v>12067.798002249889</v>
      </c>
      <c r="D48" s="107">
        <f>AVERAGE(Données_mensuelles!D121:D123)</f>
        <v>194.75157433705621</v>
      </c>
      <c r="E48" s="107">
        <f>AVERAGE(Données_mensuelles!E121:E123)</f>
        <v>8186.7747223377664</v>
      </c>
    </row>
    <row r="49" spans="1:5" x14ac:dyDescent="0.25">
      <c r="A49" s="73">
        <v>44713</v>
      </c>
      <c r="B49" s="107">
        <v>109.85999999999876</v>
      </c>
      <c r="C49" s="107">
        <v>1079.8249029140475</v>
      </c>
      <c r="D49" s="107">
        <v>142.40652549528212</v>
      </c>
      <c r="E49" s="107">
        <v>6571.1571701126086</v>
      </c>
    </row>
    <row r="50" spans="1:5" x14ac:dyDescent="0.25">
      <c r="A50" s="73">
        <v>44805</v>
      </c>
      <c r="B50" s="107">
        <v>4344.0209999999997</v>
      </c>
      <c r="C50" s="123">
        <v>40496.979904756736</v>
      </c>
      <c r="D50" s="107">
        <v>209.33190401796423</v>
      </c>
      <c r="E50" s="123">
        <v>9228.0711810267239</v>
      </c>
    </row>
    <row r="51" spans="1:5" x14ac:dyDescent="0.25">
      <c r="A51" s="73">
        <v>44896</v>
      </c>
      <c r="B51" s="107">
        <v>7150.3890000000001</v>
      </c>
      <c r="C51" s="123">
        <v>64134.086150529358</v>
      </c>
      <c r="D51" s="107">
        <v>196.05940912045068</v>
      </c>
      <c r="E51" s="123">
        <v>8457.0543174147333</v>
      </c>
    </row>
    <row r="52" spans="1:5" x14ac:dyDescent="0.25">
      <c r="A52" s="73">
        <v>44986</v>
      </c>
      <c r="B52" s="107">
        <v>4147.8500000000004</v>
      </c>
      <c r="C52" s="123">
        <v>27871.503226673085</v>
      </c>
      <c r="D52" s="107">
        <v>154.58526768405676</v>
      </c>
      <c r="E52" s="123">
        <v>6768.4728223497395</v>
      </c>
    </row>
    <row r="53" spans="1:5" x14ac:dyDescent="0.25">
      <c r="A53" s="73">
        <v>45078</v>
      </c>
      <c r="B53" s="107">
        <v>543.68199999999888</v>
      </c>
      <c r="C53" s="107">
        <v>3784.1078804591066</v>
      </c>
      <c r="D53" s="107">
        <v>88.773834682464908</v>
      </c>
      <c r="E53" s="107">
        <v>4528.2203993670337</v>
      </c>
    </row>
    <row r="54" spans="1:5" x14ac:dyDescent="0.25">
      <c r="A54" s="73">
        <v>45170</v>
      </c>
      <c r="B54" s="107">
        <v>788.08</v>
      </c>
      <c r="C54" s="113">
        <v>9556.9994179999994</v>
      </c>
      <c r="D54" s="113">
        <v>200.87411365085723</v>
      </c>
      <c r="E54" s="113">
        <v>11969.379913170436</v>
      </c>
    </row>
    <row r="55" spans="1:5" x14ac:dyDescent="0.25">
      <c r="A55" s="73">
        <v>45261</v>
      </c>
      <c r="B55" s="107">
        <v>4710.7779999999975</v>
      </c>
      <c r="C55" s="107">
        <v>45482.489114800002</v>
      </c>
      <c r="D55" s="107">
        <v>156.25016842022299</v>
      </c>
      <c r="E55" s="107">
        <v>9574.6883807839822</v>
      </c>
    </row>
    <row r="56" spans="1:5" x14ac:dyDescent="0.25">
      <c r="A56" s="73">
        <v>45352</v>
      </c>
      <c r="B56" s="107">
        <v>2347.4206199999999</v>
      </c>
      <c r="C56" s="107">
        <v>23066.25668622</v>
      </c>
      <c r="D56" s="107">
        <v>160.13087205543059</v>
      </c>
      <c r="E56" s="107">
        <v>9706.8662095035525</v>
      </c>
    </row>
    <row r="57" spans="1:5" x14ac:dyDescent="0.25">
      <c r="A57" s="73">
        <v>45444</v>
      </c>
      <c r="B57" s="107">
        <v>296.3149999999996</v>
      </c>
      <c r="C57" s="107">
        <v>2523.7952035313901</v>
      </c>
      <c r="D57" s="107">
        <v>134.49752889559579</v>
      </c>
      <c r="E57" s="107">
        <v>8517.2711591765201</v>
      </c>
    </row>
    <row r="58" spans="1:5" x14ac:dyDescent="0.25">
      <c r="A58" s="73">
        <v>45536</v>
      </c>
      <c r="B58" s="107">
        <v>1109.1600000000001</v>
      </c>
      <c r="C58" s="107">
        <v>16951.563010693739</v>
      </c>
      <c r="D58" s="107">
        <v>246.59237984561801</v>
      </c>
      <c r="E58" s="107">
        <v>15740.3959994454</v>
      </c>
    </row>
    <row r="59" spans="1:5" x14ac:dyDescent="0.25">
      <c r="A59" s="73">
        <v>45627</v>
      </c>
      <c r="B59" s="107">
        <v>1366.4</v>
      </c>
      <c r="C59" s="107">
        <v>22615.3</v>
      </c>
      <c r="D59" s="107">
        <f>771.2/3</f>
        <v>257.06666666666666</v>
      </c>
      <c r="E59" s="107">
        <v>16484.230493626263</v>
      </c>
    </row>
    <row r="60" spans="1:5" x14ac:dyDescent="0.25">
      <c r="A60" s="73">
        <v>45717</v>
      </c>
      <c r="B60" s="107">
        <v>3655.348</v>
      </c>
      <c r="C60" s="107">
        <f>Données_mensuelles!C157+Données_mensuelles!C158+Données_mensuelles!C159</f>
        <v>63096.061725197003</v>
      </c>
      <c r="D60" s="107">
        <v>262.28307742276303</v>
      </c>
      <c r="E60" s="107">
        <v>16898.195559732823</v>
      </c>
    </row>
    <row r="61" spans="1:5" x14ac:dyDescent="0.25">
      <c r="A61" s="73">
        <v>45809</v>
      </c>
      <c r="B61" s="107">
        <v>2352.241</v>
      </c>
      <c r="C61" s="107">
        <v>41370.786735917383</v>
      </c>
      <c r="D61" s="107">
        <v>436.63518026911214</v>
      </c>
      <c r="E61" s="107">
        <v>17147.386435230557</v>
      </c>
    </row>
    <row r="62" spans="1:5" x14ac:dyDescent="0.25">
      <c r="A62" s="73">
        <v>45901</v>
      </c>
      <c r="B62" s="107">
        <v>905.40499999999997</v>
      </c>
      <c r="C62" s="107">
        <v>17141.377638411868</v>
      </c>
      <c r="D62" s="107">
        <v>427.58035613228077</v>
      </c>
      <c r="E62" s="107">
        <v>18757.936107825139</v>
      </c>
    </row>
    <row r="63" spans="1:5" x14ac:dyDescent="0.25">
      <c r="A63" s="200"/>
      <c r="B63" s="107"/>
      <c r="C63" s="107"/>
      <c r="D63" s="107"/>
      <c r="E63" s="107"/>
    </row>
    <row r="64" spans="1:5" x14ac:dyDescent="0.25">
      <c r="A64" s="122" t="s">
        <v>109</v>
      </c>
      <c r="B64" s="121"/>
      <c r="C64" s="121"/>
      <c r="D64" s="121"/>
      <c r="E64" s="121"/>
    </row>
    <row r="65" spans="1:5" x14ac:dyDescent="0.25">
      <c r="A65" s="73" t="s">
        <v>116</v>
      </c>
      <c r="B65" s="73"/>
      <c r="C65" s="76"/>
      <c r="D65" s="76"/>
      <c r="E65" s="76"/>
    </row>
    <row r="66" spans="1:5" x14ac:dyDescent="0.25">
      <c r="A66" s="78"/>
      <c r="B66" s="79"/>
      <c r="C66" s="79"/>
      <c r="D66" s="79"/>
      <c r="E66" s="79"/>
    </row>
    <row r="67" spans="1:5" x14ac:dyDescent="0.25">
      <c r="A67" s="80"/>
      <c r="B67" s="80"/>
      <c r="C67" s="80"/>
    </row>
    <row r="68" spans="1:5" x14ac:dyDescent="0.25">
      <c r="A68" s="81"/>
      <c r="B68" s="80"/>
      <c r="C68" s="80"/>
    </row>
    <row r="69" spans="1:5" x14ac:dyDescent="0.25">
      <c r="A69" s="81"/>
      <c r="B69" s="82"/>
      <c r="C69" s="80"/>
    </row>
    <row r="70" spans="1:5" x14ac:dyDescent="0.25">
      <c r="A70" s="81"/>
      <c r="B70" s="80"/>
      <c r="C70" s="80"/>
    </row>
    <row r="71" spans="1:5" x14ac:dyDescent="0.25">
      <c r="A71" s="81"/>
      <c r="B71" s="80"/>
      <c r="C71" s="80"/>
    </row>
    <row r="72" spans="1:5" x14ac:dyDescent="0.25">
      <c r="A72" s="81"/>
      <c r="B72" s="80"/>
      <c r="C72" s="80"/>
    </row>
    <row r="73" spans="1:5" x14ac:dyDescent="0.25">
      <c r="A73" s="81"/>
      <c r="B73" s="80"/>
      <c r="C73" s="80"/>
    </row>
    <row r="74" spans="1:5" x14ac:dyDescent="0.25">
      <c r="A74" s="81"/>
      <c r="B74" s="80"/>
      <c r="C74" s="80"/>
    </row>
    <row r="75" spans="1:5" x14ac:dyDescent="0.25">
      <c r="A75" s="81"/>
      <c r="B75" s="80"/>
      <c r="C75" s="80"/>
    </row>
    <row r="76" spans="1:5" x14ac:dyDescent="0.25">
      <c r="A76" s="68"/>
    </row>
  </sheetData>
  <mergeCells count="2">
    <mergeCell ref="B7:C7"/>
    <mergeCell ref="D7:E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ignoredErrors>
    <ignoredError sqref="D38:E3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36"/>
  <sheetViews>
    <sheetView workbookViewId="0">
      <pane xSplit="1" ySplit="2" topLeftCell="B7" activePane="bottomRight" state="frozen"/>
      <selection pane="topRight" activeCell="B1" sqref="B1"/>
      <selection pane="bottomLeft" activeCell="A8" sqref="A8"/>
      <selection pane="bottomRight" activeCell="G18" sqref="G18"/>
    </sheetView>
  </sheetViews>
  <sheetFormatPr defaultColWidth="11.42578125" defaultRowHeight="15.75" x14ac:dyDescent="0.25"/>
  <cols>
    <col min="1" max="3" width="20.28515625" style="71" customWidth="1"/>
    <col min="4" max="4" width="14.140625" style="126" customWidth="1"/>
    <col min="5" max="5" width="13.5703125" style="71" customWidth="1"/>
    <col min="6" max="6" width="11.140625" style="71" bestFit="1" customWidth="1"/>
    <col min="7" max="16384" width="11.42578125" style="71"/>
  </cols>
  <sheetData>
    <row r="1" spans="1:7" x14ac:dyDescent="0.25">
      <c r="A1" s="83" t="s">
        <v>83</v>
      </c>
      <c r="B1" s="80"/>
      <c r="C1" s="80"/>
    </row>
    <row r="2" spans="1:7" x14ac:dyDescent="0.25">
      <c r="A2" s="128" t="s">
        <v>99</v>
      </c>
      <c r="B2" s="129"/>
      <c r="C2" s="129"/>
      <c r="D2" s="129"/>
      <c r="E2" s="130"/>
    </row>
    <row r="3" spans="1:7" x14ac:dyDescent="0.25">
      <c r="A3" s="131"/>
      <c r="B3" s="132"/>
      <c r="C3" s="132"/>
      <c r="D3" s="132"/>
      <c r="E3" s="133" t="s">
        <v>100</v>
      </c>
    </row>
    <row r="4" spans="1:7" x14ac:dyDescent="0.25">
      <c r="A4" s="168" t="s">
        <v>101</v>
      </c>
      <c r="B4" s="132"/>
      <c r="C4" s="132"/>
      <c r="D4" s="132"/>
      <c r="E4" s="133"/>
    </row>
    <row r="5" spans="1:7" x14ac:dyDescent="0.25">
      <c r="A5" s="134"/>
      <c r="B5" s="135"/>
      <c r="C5" s="135"/>
      <c r="D5" s="135"/>
      <c r="E5" s="136"/>
    </row>
    <row r="6" spans="1:7" x14ac:dyDescent="0.25">
      <c r="A6" s="138"/>
      <c r="B6" s="138"/>
      <c r="C6" s="139"/>
      <c r="D6" s="140"/>
      <c r="E6" s="139"/>
    </row>
    <row r="7" spans="1:7" x14ac:dyDescent="0.25">
      <c r="A7" s="169"/>
      <c r="B7" s="188" t="s">
        <v>102</v>
      </c>
      <c r="C7" s="188"/>
      <c r="D7" s="188" t="s">
        <v>103</v>
      </c>
      <c r="E7" s="190"/>
    </row>
    <row r="8" spans="1:7" x14ac:dyDescent="0.25">
      <c r="A8" s="143"/>
      <c r="B8" s="143"/>
      <c r="C8" s="144"/>
      <c r="D8" s="145"/>
      <c r="E8" s="144"/>
    </row>
    <row r="9" spans="1:7" x14ac:dyDescent="0.25">
      <c r="A9" s="170"/>
      <c r="B9" s="141"/>
      <c r="C9" s="147"/>
      <c r="D9" s="141"/>
      <c r="E9" s="141"/>
    </row>
    <row r="10" spans="1:7" x14ac:dyDescent="0.25">
      <c r="A10" s="170" t="s">
        <v>0</v>
      </c>
      <c r="B10" s="141" t="s">
        <v>104</v>
      </c>
      <c r="C10" s="147" t="s">
        <v>114</v>
      </c>
      <c r="D10" s="141" t="s">
        <v>105</v>
      </c>
      <c r="E10" s="141" t="s">
        <v>106</v>
      </c>
    </row>
    <row r="11" spans="1:7" x14ac:dyDescent="0.25">
      <c r="A11" s="142"/>
      <c r="B11" s="142"/>
      <c r="C11" s="145"/>
      <c r="D11" s="142"/>
      <c r="E11" s="142"/>
    </row>
    <row r="12" spans="1:7" x14ac:dyDescent="0.25">
      <c r="A12" s="85">
        <v>2013</v>
      </c>
      <c r="B12" s="107">
        <v>12914</v>
      </c>
      <c r="C12" s="107">
        <v>45560</v>
      </c>
      <c r="D12" s="109">
        <v>106.7</v>
      </c>
      <c r="E12" s="113">
        <v>3654.8</v>
      </c>
      <c r="F12" s="115"/>
      <c r="G12" s="126"/>
    </row>
    <row r="13" spans="1:7" x14ac:dyDescent="0.25">
      <c r="A13" s="85">
        <v>2014</v>
      </c>
      <c r="B13" s="107">
        <v>14252</v>
      </c>
      <c r="C13" s="108">
        <v>81724.800000000003</v>
      </c>
      <c r="D13" s="109">
        <v>161.4</v>
      </c>
      <c r="E13" s="113">
        <v>5458</v>
      </c>
      <c r="F13" s="116"/>
      <c r="G13" s="126"/>
    </row>
    <row r="14" spans="1:7" x14ac:dyDescent="0.25">
      <c r="A14" s="85">
        <v>2015</v>
      </c>
      <c r="B14" s="107">
        <v>14033</v>
      </c>
      <c r="C14" s="110">
        <v>61180</v>
      </c>
      <c r="D14" s="109">
        <v>115.5</v>
      </c>
      <c r="E14" s="114">
        <v>3913.7</v>
      </c>
      <c r="F14" s="117"/>
      <c r="G14" s="126"/>
    </row>
    <row r="15" spans="1:7" x14ac:dyDescent="0.25">
      <c r="A15" s="85">
        <v>2016</v>
      </c>
      <c r="B15" s="171">
        <v>15442</v>
      </c>
      <c r="C15" s="172">
        <v>69669</v>
      </c>
      <c r="D15" s="173">
        <v>102.7</v>
      </c>
      <c r="E15" s="174">
        <v>3535.3</v>
      </c>
      <c r="F15" s="118"/>
      <c r="G15" s="126"/>
    </row>
    <row r="16" spans="1:7" x14ac:dyDescent="0.25">
      <c r="A16" s="85">
        <v>2017</v>
      </c>
      <c r="B16" s="107">
        <v>12875</v>
      </c>
      <c r="C16" s="107">
        <v>58531</v>
      </c>
      <c r="D16" s="108">
        <v>105.2</v>
      </c>
      <c r="E16" s="113">
        <v>3992.1</v>
      </c>
      <c r="F16" s="115"/>
      <c r="G16" s="126"/>
    </row>
    <row r="17" spans="1:7" x14ac:dyDescent="0.25">
      <c r="A17" s="85">
        <v>2018</v>
      </c>
      <c r="B17" s="107">
        <v>16941.328000000005</v>
      </c>
      <c r="C17" s="107">
        <v>68982.330622100009</v>
      </c>
      <c r="D17" s="108">
        <v>96.818956223064831</v>
      </c>
      <c r="E17" s="113">
        <v>3753.35327266786</v>
      </c>
      <c r="F17" s="108"/>
      <c r="G17" s="126"/>
    </row>
    <row r="18" spans="1:7" x14ac:dyDescent="0.25">
      <c r="A18" s="85">
        <v>2019</v>
      </c>
      <c r="B18" s="107">
        <v>20509.03</v>
      </c>
      <c r="C18" s="107">
        <v>64531.664279999997</v>
      </c>
      <c r="D18" s="108">
        <v>70.599999999999994</v>
      </c>
      <c r="E18" s="113">
        <v>2841.1824923861354</v>
      </c>
      <c r="F18" s="108"/>
      <c r="G18" s="126"/>
    </row>
    <row r="19" spans="1:7" x14ac:dyDescent="0.25">
      <c r="A19" s="85">
        <v>2020</v>
      </c>
      <c r="B19" s="107">
        <v>5708.4490000000005</v>
      </c>
      <c r="C19" s="107">
        <v>21278.434099999999</v>
      </c>
      <c r="D19" s="107">
        <v>66.099999999999994</v>
      </c>
      <c r="E19" s="107">
        <v>2713.7</v>
      </c>
      <c r="F19" s="108"/>
      <c r="G19" s="126"/>
    </row>
    <row r="20" spans="1:7" x14ac:dyDescent="0.25">
      <c r="A20" s="85">
        <v>2021</v>
      </c>
      <c r="B20" s="107">
        <v>16578.875</v>
      </c>
      <c r="C20" s="107">
        <v>94763.94485225901</v>
      </c>
      <c r="D20" s="107">
        <v>104.46768858155053</v>
      </c>
      <c r="E20" s="107">
        <v>4565.0746381380632</v>
      </c>
      <c r="F20" s="108"/>
      <c r="G20" s="126"/>
    </row>
    <row r="21" spans="1:7" x14ac:dyDescent="0.25">
      <c r="A21" s="85">
        <v>2022</v>
      </c>
      <c r="B21" s="107">
        <v>13126.816999999999</v>
      </c>
      <c r="C21" s="107">
        <v>117778.68896045003</v>
      </c>
      <c r="D21" s="107">
        <v>185.63735324268833</v>
      </c>
      <c r="E21" s="107">
        <v>8110.7643477229576</v>
      </c>
      <c r="F21" s="108"/>
      <c r="G21" s="126"/>
    </row>
    <row r="22" spans="1:7" x14ac:dyDescent="0.25">
      <c r="A22" s="85">
        <v>2023</v>
      </c>
      <c r="B22" s="116">
        <v>10190.389999999996</v>
      </c>
      <c r="C22" s="107">
        <v>86695.099639932188</v>
      </c>
      <c r="D22" s="110">
        <v>150.12084610940045</v>
      </c>
      <c r="E22" s="107">
        <v>8210.1903789177977</v>
      </c>
    </row>
    <row r="23" spans="1:7" x14ac:dyDescent="0.25">
      <c r="A23" s="176">
        <v>2024</v>
      </c>
      <c r="B23" s="177">
        <f>Données_trimestrielles!B56+Données_trimestrielles!B57+Données_trimestrielles!B58+Données_trimestrielles!B59</f>
        <v>5119.295619999999</v>
      </c>
      <c r="C23" s="178">
        <f>Données_trimestrielles!C56+Données_trimestrielles!C57+Données_trimestrielles!C58+Données_trimestrielles!C59</f>
        <v>65156.914900445132</v>
      </c>
      <c r="D23" s="177">
        <v>199.57186186582777</v>
      </c>
      <c r="E23" s="178">
        <v>12612.191675364702</v>
      </c>
    </row>
    <row r="24" spans="1:7" x14ac:dyDescent="0.25">
      <c r="A24" s="74" t="s">
        <v>113</v>
      </c>
      <c r="B24" s="75"/>
      <c r="C24" s="125"/>
      <c r="D24" s="179"/>
      <c r="E24" s="181"/>
    </row>
    <row r="25" spans="1:7" x14ac:dyDescent="0.25">
      <c r="A25" s="77" t="s">
        <v>117</v>
      </c>
      <c r="B25" s="75"/>
      <c r="C25" s="125"/>
      <c r="D25" s="180"/>
      <c r="E25" s="182"/>
    </row>
    <row r="26" spans="1:7" x14ac:dyDescent="0.25">
      <c r="A26" s="66"/>
      <c r="B26" s="69"/>
      <c r="C26" s="69"/>
    </row>
    <row r="28" spans="1:7" x14ac:dyDescent="0.25">
      <c r="A28" s="70"/>
    </row>
    <row r="29" spans="1:7" x14ac:dyDescent="0.25">
      <c r="A29" s="70"/>
    </row>
    <row r="30" spans="1:7" x14ac:dyDescent="0.25">
      <c r="A30" s="70"/>
    </row>
    <row r="31" spans="1:7" x14ac:dyDescent="0.25">
      <c r="A31" s="70"/>
    </row>
    <row r="32" spans="1:7" x14ac:dyDescent="0.25">
      <c r="A32" s="70"/>
    </row>
    <row r="33" spans="1:1" x14ac:dyDescent="0.25">
      <c r="A33" s="70"/>
    </row>
    <row r="34" spans="1:1" x14ac:dyDescent="0.25">
      <c r="A34" s="70"/>
    </row>
    <row r="35" spans="1:1" x14ac:dyDescent="0.25">
      <c r="A35" s="70"/>
    </row>
    <row r="36" spans="1:1" x14ac:dyDescent="0.25">
      <c r="A36" s="70"/>
    </row>
  </sheetData>
  <mergeCells count="2">
    <mergeCell ref="B7:C7"/>
    <mergeCell ref="D7:E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0"/>
  <sheetViews>
    <sheetView topLeftCell="A154" workbookViewId="0">
      <selection activeCell="E175" sqref="E175"/>
    </sheetView>
  </sheetViews>
  <sheetFormatPr defaultColWidth="11.42578125" defaultRowHeight="15.75" x14ac:dyDescent="0.25"/>
  <cols>
    <col min="1" max="1" width="42.85546875" style="2" customWidth="1"/>
    <col min="2" max="2" width="12.85546875" style="2" bestFit="1" customWidth="1"/>
    <col min="3" max="3" width="12.5703125" style="2" customWidth="1"/>
    <col min="4" max="4" width="9.140625" style="7" customWidth="1"/>
    <col min="5" max="5" width="10.140625" style="2" customWidth="1"/>
    <col min="6" max="6" width="7.5703125" style="2" customWidth="1"/>
    <col min="7" max="7" width="10" style="2" customWidth="1"/>
    <col min="8" max="8" width="11.85546875" style="2" customWidth="1"/>
    <col min="9" max="9" width="7" style="2" bestFit="1" customWidth="1"/>
    <col min="10" max="10" width="7" style="2" customWidth="1"/>
    <col min="11" max="12" width="9.140625" style="2" customWidth="1"/>
    <col min="13" max="13" width="9.140625" style="35" customWidth="1"/>
    <col min="14" max="14" width="11.85546875" style="35" bestFit="1" customWidth="1"/>
    <col min="15" max="16384" width="11.42578125" style="2"/>
  </cols>
  <sheetData>
    <row r="1" spans="3:5" ht="15" customHeight="1" x14ac:dyDescent="0.25"/>
    <row r="2" spans="3:5" ht="4.5" hidden="1" customHeight="1" x14ac:dyDescent="0.25">
      <c r="C2" s="3"/>
      <c r="D2" s="4"/>
      <c r="E2" s="5"/>
    </row>
    <row r="3" spans="3:5" x14ac:dyDescent="0.25">
      <c r="C3" s="196" t="s">
        <v>70</v>
      </c>
      <c r="D3" s="197"/>
      <c r="E3" s="198"/>
    </row>
    <row r="4" spans="3:5" ht="1.5" customHeight="1" x14ac:dyDescent="0.25">
      <c r="C4" s="8"/>
      <c r="D4" s="9"/>
      <c r="E4" s="10"/>
    </row>
    <row r="5" spans="3:5" x14ac:dyDescent="0.25">
      <c r="C5" s="40" t="s">
        <v>0</v>
      </c>
      <c r="D5" s="41" t="s">
        <v>1</v>
      </c>
      <c r="E5" s="42" t="s">
        <v>2</v>
      </c>
    </row>
    <row r="6" spans="3:5" ht="5.25" customHeight="1" x14ac:dyDescent="0.25">
      <c r="C6" s="8"/>
      <c r="D6" s="11"/>
      <c r="E6" s="10"/>
    </row>
    <row r="7" spans="3:5" hidden="1" x14ac:dyDescent="0.25">
      <c r="C7" s="12">
        <v>1999</v>
      </c>
      <c r="D7" s="13">
        <v>61.3</v>
      </c>
      <c r="E7" s="14">
        <v>89</v>
      </c>
    </row>
    <row r="8" spans="3:5" hidden="1" x14ac:dyDescent="0.25">
      <c r="C8" s="12">
        <v>2000</v>
      </c>
      <c r="D8" s="13">
        <v>111.9</v>
      </c>
      <c r="E8" s="14">
        <v>100</v>
      </c>
    </row>
    <row r="9" spans="3:5" hidden="1" x14ac:dyDescent="0.25">
      <c r="C9" s="12">
        <v>2001</v>
      </c>
      <c r="D9" s="13">
        <v>101.5</v>
      </c>
      <c r="E9" s="14">
        <v>96</v>
      </c>
    </row>
    <row r="10" spans="3:5" hidden="1" x14ac:dyDescent="0.25">
      <c r="C10" s="12">
        <v>2002</v>
      </c>
      <c r="D10" s="13">
        <v>99.8</v>
      </c>
      <c r="E10" s="14">
        <v>89.7</v>
      </c>
    </row>
    <row r="11" spans="3:5" ht="16.149999999999999" hidden="1" customHeight="1" x14ac:dyDescent="0.25">
      <c r="C11" s="12" t="s">
        <v>71</v>
      </c>
      <c r="D11" s="13">
        <v>77.2</v>
      </c>
      <c r="E11" s="14">
        <v>73.900000000000006</v>
      </c>
    </row>
    <row r="12" spans="3:5" hidden="1" x14ac:dyDescent="0.25">
      <c r="C12" s="12">
        <v>2004</v>
      </c>
      <c r="D12" s="13">
        <v>71.099999999999994</v>
      </c>
      <c r="E12" s="14">
        <v>70.8</v>
      </c>
    </row>
    <row r="13" spans="3:5" x14ac:dyDescent="0.25">
      <c r="C13" s="12">
        <v>2007</v>
      </c>
      <c r="D13" s="6">
        <v>67.5</v>
      </c>
      <c r="E13" s="15">
        <v>76.2</v>
      </c>
    </row>
    <row r="14" spans="3:5" x14ac:dyDescent="0.25">
      <c r="C14" s="16" t="s">
        <v>69</v>
      </c>
      <c r="D14" s="17">
        <v>90</v>
      </c>
      <c r="E14" s="18">
        <v>97.9</v>
      </c>
    </row>
    <row r="15" spans="3:5" x14ac:dyDescent="0.25">
      <c r="C15" s="12">
        <v>2009</v>
      </c>
      <c r="D15" s="13">
        <v>91.1</v>
      </c>
      <c r="E15" s="14">
        <v>107.2</v>
      </c>
    </row>
    <row r="16" spans="3:5" x14ac:dyDescent="0.25">
      <c r="C16" s="16">
        <v>2010</v>
      </c>
      <c r="D16" s="18">
        <v>93</v>
      </c>
      <c r="E16" s="18">
        <v>113.8</v>
      </c>
    </row>
    <row r="17" spans="3:5" x14ac:dyDescent="0.25">
      <c r="C17" s="16">
        <v>2011</v>
      </c>
      <c r="D17" s="15">
        <v>87.1</v>
      </c>
      <c r="E17" s="15">
        <v>170.6</v>
      </c>
    </row>
    <row r="18" spans="3:5" ht="6.75" customHeight="1" x14ac:dyDescent="0.25">
      <c r="C18" s="12"/>
      <c r="D18" s="13"/>
      <c r="E18" s="14"/>
    </row>
    <row r="19" spans="3:5" hidden="1" x14ac:dyDescent="0.25">
      <c r="C19" s="12" t="s">
        <v>11</v>
      </c>
      <c r="D19" s="13">
        <v>42.6</v>
      </c>
      <c r="E19" s="14">
        <v>86.2</v>
      </c>
    </row>
    <row r="20" spans="3:5" hidden="1" x14ac:dyDescent="0.25">
      <c r="C20" s="19" t="s">
        <v>32</v>
      </c>
      <c r="D20" s="13">
        <v>43.1</v>
      </c>
      <c r="E20" s="14">
        <v>85</v>
      </c>
    </row>
    <row r="21" spans="3:5" hidden="1" x14ac:dyDescent="0.25">
      <c r="C21" s="19" t="s">
        <v>30</v>
      </c>
      <c r="D21" s="13">
        <v>49.2</v>
      </c>
      <c r="E21" s="14">
        <v>96.8</v>
      </c>
    </row>
    <row r="22" spans="3:5" hidden="1" x14ac:dyDescent="0.25">
      <c r="C22" s="19" t="s">
        <v>31</v>
      </c>
      <c r="D22" s="13">
        <v>51.6</v>
      </c>
      <c r="E22" s="14">
        <v>101.2</v>
      </c>
    </row>
    <row r="23" spans="3:5" hidden="1" x14ac:dyDescent="0.25">
      <c r="C23" s="19" t="s">
        <v>3</v>
      </c>
      <c r="D23" s="13">
        <v>47</v>
      </c>
      <c r="E23" s="14">
        <v>93.8</v>
      </c>
    </row>
    <row r="24" spans="3:5" hidden="1" x14ac:dyDescent="0.25">
      <c r="C24" s="19" t="s">
        <v>4</v>
      </c>
      <c r="D24" s="13">
        <v>46.1</v>
      </c>
      <c r="E24" s="14">
        <v>91</v>
      </c>
    </row>
    <row r="25" spans="3:5" hidden="1" x14ac:dyDescent="0.25">
      <c r="C25" s="19" t="s">
        <v>28</v>
      </c>
      <c r="D25" s="13">
        <v>44.8</v>
      </c>
      <c r="E25" s="14">
        <v>85.8</v>
      </c>
    </row>
    <row r="26" spans="3:5" hidden="1" x14ac:dyDescent="0.25">
      <c r="C26" s="19" t="s">
        <v>5</v>
      </c>
      <c r="D26" s="13">
        <v>43.2</v>
      </c>
      <c r="E26" s="14">
        <v>83.2</v>
      </c>
    </row>
    <row r="27" spans="3:5" hidden="1" x14ac:dyDescent="0.25">
      <c r="C27" s="19" t="s">
        <v>33</v>
      </c>
      <c r="D27" s="13">
        <v>37.1</v>
      </c>
      <c r="E27" s="14">
        <v>74.2</v>
      </c>
    </row>
    <row r="28" spans="3:5" hidden="1" x14ac:dyDescent="0.25">
      <c r="C28" s="19" t="s">
        <v>34</v>
      </c>
      <c r="D28" s="13">
        <v>40.4</v>
      </c>
      <c r="E28" s="14">
        <v>71.7</v>
      </c>
    </row>
    <row r="29" spans="3:5" hidden="1" x14ac:dyDescent="0.25">
      <c r="C29" s="19" t="s">
        <v>35</v>
      </c>
      <c r="D29" s="13">
        <v>40.4</v>
      </c>
      <c r="E29" s="14">
        <v>73.900000000000006</v>
      </c>
    </row>
    <row r="30" spans="3:5" hidden="1" x14ac:dyDescent="0.25">
      <c r="C30" s="19" t="s">
        <v>36</v>
      </c>
      <c r="D30" s="13">
        <v>39.6</v>
      </c>
      <c r="E30" s="14">
        <v>72.400000000000006</v>
      </c>
    </row>
    <row r="31" spans="3:5" hidden="1" x14ac:dyDescent="0.25">
      <c r="C31" s="12"/>
      <c r="D31" s="13"/>
      <c r="E31" s="14"/>
    </row>
    <row r="32" spans="3:5" hidden="1" x14ac:dyDescent="0.25">
      <c r="C32" s="12" t="s">
        <v>15</v>
      </c>
      <c r="D32" s="13">
        <v>73.2</v>
      </c>
      <c r="E32" s="14">
        <v>78</v>
      </c>
    </row>
    <row r="33" spans="3:5" hidden="1" x14ac:dyDescent="0.25">
      <c r="C33" s="12" t="s">
        <v>14</v>
      </c>
      <c r="D33" s="13">
        <v>72.099999999999994</v>
      </c>
      <c r="E33" s="14">
        <v>75.3</v>
      </c>
    </row>
    <row r="34" spans="3:5" hidden="1" x14ac:dyDescent="0.25">
      <c r="C34" s="19" t="s">
        <v>6</v>
      </c>
      <c r="D34" s="13">
        <v>72.400000000000006</v>
      </c>
      <c r="E34" s="14">
        <v>76.2</v>
      </c>
    </row>
    <row r="35" spans="3:5" hidden="1" x14ac:dyDescent="0.25">
      <c r="C35" s="19" t="s">
        <v>7</v>
      </c>
      <c r="D35" s="13">
        <v>71.8</v>
      </c>
      <c r="E35" s="14">
        <v>75.7</v>
      </c>
    </row>
    <row r="36" spans="3:5" hidden="1" x14ac:dyDescent="0.25">
      <c r="C36" s="19" t="s">
        <v>3</v>
      </c>
      <c r="D36" s="13">
        <v>69.3</v>
      </c>
      <c r="E36" s="14">
        <v>74.099999999999994</v>
      </c>
    </row>
    <row r="37" spans="3:5" hidden="1" x14ac:dyDescent="0.25">
      <c r="C37" s="19" t="s">
        <v>4</v>
      </c>
      <c r="D37" s="13">
        <v>68.599999999999994</v>
      </c>
      <c r="E37" s="14">
        <v>73.5</v>
      </c>
    </row>
    <row r="38" spans="3:5" hidden="1" x14ac:dyDescent="0.25">
      <c r="C38" s="19" t="s">
        <v>8</v>
      </c>
      <c r="D38" s="13">
        <v>69.400000000000006</v>
      </c>
      <c r="E38" s="14">
        <v>74.099999999999994</v>
      </c>
    </row>
    <row r="39" spans="3:5" hidden="1" x14ac:dyDescent="0.25">
      <c r="C39" s="19" t="s">
        <v>5</v>
      </c>
      <c r="D39" s="13">
        <v>69.400000000000006</v>
      </c>
      <c r="E39" s="14">
        <v>73.900000000000006</v>
      </c>
    </row>
    <row r="40" spans="3:5" hidden="1" x14ac:dyDescent="0.25">
      <c r="C40" s="19" t="s">
        <v>9</v>
      </c>
      <c r="D40" s="13">
        <v>68</v>
      </c>
      <c r="E40" s="14">
        <v>72.3</v>
      </c>
    </row>
    <row r="41" spans="3:5" hidden="1" x14ac:dyDescent="0.25">
      <c r="C41" s="19" t="s">
        <v>10</v>
      </c>
      <c r="D41" s="13">
        <v>76</v>
      </c>
      <c r="E41" s="14">
        <v>73.099999999999994</v>
      </c>
    </row>
    <row r="42" spans="3:5" hidden="1" x14ac:dyDescent="0.25">
      <c r="C42" s="19" t="s">
        <v>12</v>
      </c>
      <c r="D42" s="13">
        <v>74.8</v>
      </c>
      <c r="E42" s="14">
        <v>74</v>
      </c>
    </row>
    <row r="43" spans="3:5" hidden="1" x14ac:dyDescent="0.25">
      <c r="C43" s="19" t="s">
        <v>13</v>
      </c>
      <c r="D43" s="13">
        <v>72</v>
      </c>
      <c r="E43" s="14">
        <v>71.3</v>
      </c>
    </row>
    <row r="44" spans="3:5" hidden="1" x14ac:dyDescent="0.25">
      <c r="C44" s="12">
        <v>2004</v>
      </c>
      <c r="D44" s="20"/>
      <c r="E44" s="13"/>
    </row>
    <row r="45" spans="3:5" hidden="1" x14ac:dyDescent="0.25">
      <c r="C45" s="19" t="s">
        <v>29</v>
      </c>
      <c r="D45" s="20">
        <v>63.7</v>
      </c>
      <c r="E45" s="13">
        <v>68.400000000000006</v>
      </c>
    </row>
    <row r="46" spans="3:5" hidden="1" x14ac:dyDescent="0.25">
      <c r="C46" s="19" t="s">
        <v>16</v>
      </c>
      <c r="D46" s="6">
        <v>63.5</v>
      </c>
      <c r="E46" s="15">
        <v>68.099999999999994</v>
      </c>
    </row>
    <row r="47" spans="3:5" hidden="1" x14ac:dyDescent="0.25">
      <c r="C47" s="19" t="s">
        <v>17</v>
      </c>
      <c r="D47" s="15">
        <v>64.8</v>
      </c>
      <c r="E47" s="15">
        <v>72.400000000000006</v>
      </c>
    </row>
    <row r="48" spans="3:5" hidden="1" x14ac:dyDescent="0.25">
      <c r="C48" s="19" t="s">
        <v>18</v>
      </c>
      <c r="D48" s="15">
        <v>65.599999999999994</v>
      </c>
      <c r="E48" s="18">
        <v>71.3</v>
      </c>
    </row>
    <row r="49" spans="3:5" hidden="1" x14ac:dyDescent="0.25">
      <c r="C49" s="19" t="s">
        <v>19</v>
      </c>
      <c r="D49" s="13">
        <v>66</v>
      </c>
      <c r="E49" s="18">
        <v>75.099999999999994</v>
      </c>
    </row>
    <row r="50" spans="3:5" hidden="1" x14ac:dyDescent="0.25">
      <c r="C50" s="19" t="s">
        <v>20</v>
      </c>
      <c r="D50" s="13">
        <v>65.3</v>
      </c>
      <c r="E50" s="18">
        <v>71.599999999999994</v>
      </c>
    </row>
    <row r="51" spans="3:5" hidden="1" x14ac:dyDescent="0.25">
      <c r="C51" s="19" t="s">
        <v>21</v>
      </c>
      <c r="D51" s="13">
        <v>64.8</v>
      </c>
      <c r="E51" s="18">
        <v>70.400000000000006</v>
      </c>
    </row>
    <row r="52" spans="3:5" hidden="1" x14ac:dyDescent="0.25">
      <c r="C52" s="19" t="s">
        <v>22</v>
      </c>
      <c r="D52" s="13">
        <v>65.099999999999994</v>
      </c>
      <c r="E52" s="18">
        <v>74.099999999999994</v>
      </c>
    </row>
    <row r="53" spans="3:5" hidden="1" x14ac:dyDescent="0.25">
      <c r="C53" s="19" t="s">
        <v>23</v>
      </c>
      <c r="D53" s="13">
        <v>65</v>
      </c>
      <c r="E53" s="18">
        <v>72.3</v>
      </c>
    </row>
    <row r="54" spans="3:5" hidden="1" x14ac:dyDescent="0.25">
      <c r="C54" s="19" t="s">
        <v>24</v>
      </c>
      <c r="D54" s="13">
        <v>71.2</v>
      </c>
      <c r="E54" s="18">
        <v>72.599999999999994</v>
      </c>
    </row>
    <row r="55" spans="3:5" hidden="1" x14ac:dyDescent="0.25">
      <c r="C55" s="19" t="s">
        <v>25</v>
      </c>
      <c r="D55" s="13">
        <v>69</v>
      </c>
      <c r="E55" s="18">
        <v>72.5</v>
      </c>
    </row>
    <row r="56" spans="3:5" hidden="1" x14ac:dyDescent="0.25">
      <c r="C56" s="19" t="s">
        <v>26</v>
      </c>
      <c r="D56" s="13">
        <f>AVERAGE({71.01;71.2;70.6;69.21;66.67;67.42;67.6;66.6;65.9;73.2;72.57;73.1835224721966})</f>
        <v>69.596960206016391</v>
      </c>
      <c r="E56" s="13">
        <f>AVERAGE({82.5;83.9;85.4;83.8;82.9;83.92;81.9;78.3;78.3;78.7;78.56;80.0698805532615})</f>
        <v>81.520823379438468</v>
      </c>
    </row>
    <row r="57" spans="3:5" ht="9.6" hidden="1" customHeight="1" x14ac:dyDescent="0.25">
      <c r="C57" s="19"/>
      <c r="D57" s="13"/>
      <c r="E57" s="18"/>
    </row>
    <row r="58" spans="3:5" hidden="1" x14ac:dyDescent="0.25">
      <c r="C58" s="12">
        <v>2005</v>
      </c>
      <c r="D58" s="13"/>
      <c r="E58" s="18"/>
    </row>
    <row r="59" spans="3:5" hidden="1" x14ac:dyDescent="0.25">
      <c r="C59" s="19" t="s">
        <v>27</v>
      </c>
      <c r="D59" s="13">
        <v>59.5</v>
      </c>
      <c r="E59" s="18">
        <v>75.099999999999994</v>
      </c>
    </row>
    <row r="60" spans="3:5" hidden="1" x14ac:dyDescent="0.25">
      <c r="C60" s="19" t="s">
        <v>16</v>
      </c>
      <c r="D60" s="21">
        <v>63.8</v>
      </c>
      <c r="E60" s="21">
        <v>80.099999999999994</v>
      </c>
    </row>
    <row r="61" spans="3:5" hidden="1" x14ac:dyDescent="0.25">
      <c r="C61" s="19" t="s">
        <v>17</v>
      </c>
      <c r="D61" s="21">
        <v>59</v>
      </c>
      <c r="E61" s="21">
        <v>74</v>
      </c>
    </row>
    <row r="62" spans="3:5" hidden="1" x14ac:dyDescent="0.25">
      <c r="C62" s="19" t="s">
        <v>18</v>
      </c>
      <c r="D62" s="21">
        <v>60.75</v>
      </c>
      <c r="E62" s="21">
        <v>75.89</v>
      </c>
    </row>
    <row r="63" spans="3:5" hidden="1" x14ac:dyDescent="0.25">
      <c r="C63" s="12" t="s">
        <v>37</v>
      </c>
      <c r="D63" s="21">
        <v>62.55</v>
      </c>
      <c r="E63" s="21">
        <v>77.63</v>
      </c>
    </row>
    <row r="64" spans="3:5" hidden="1" x14ac:dyDescent="0.25">
      <c r="C64" s="12" t="s">
        <v>38</v>
      </c>
      <c r="D64" s="21">
        <v>65.010000000000005</v>
      </c>
      <c r="E64" s="21">
        <v>79.900000000000006</v>
      </c>
    </row>
    <row r="65" spans="3:20" hidden="1" x14ac:dyDescent="0.25">
      <c r="C65" s="22" t="s">
        <v>39</v>
      </c>
      <c r="D65" s="21">
        <v>66.489999999999995</v>
      </c>
      <c r="E65" s="21">
        <v>84.2</v>
      </c>
      <c r="F65" s="23"/>
    </row>
    <row r="66" spans="3:20" hidden="1" x14ac:dyDescent="0.25">
      <c r="C66" s="24" t="s">
        <v>40</v>
      </c>
      <c r="D66" s="21">
        <v>66.2</v>
      </c>
      <c r="E66" s="21">
        <v>81.099999999999994</v>
      </c>
    </row>
    <row r="67" spans="3:20" hidden="1" x14ac:dyDescent="0.25">
      <c r="C67" s="12" t="s">
        <v>41</v>
      </c>
      <c r="D67" s="21">
        <v>67.5</v>
      </c>
      <c r="E67" s="21">
        <v>79.7</v>
      </c>
    </row>
    <row r="68" spans="3:20" hidden="1" x14ac:dyDescent="0.25">
      <c r="C68" s="12" t="s">
        <v>42</v>
      </c>
      <c r="D68" s="21">
        <v>77.959999999999994</v>
      </c>
      <c r="E68" s="21">
        <v>80.72</v>
      </c>
    </row>
    <row r="69" spans="3:20" hidden="1" x14ac:dyDescent="0.25">
      <c r="C69" s="12" t="s">
        <v>43</v>
      </c>
      <c r="D69" s="21">
        <v>84.78</v>
      </c>
      <c r="E69" s="21">
        <v>87.71</v>
      </c>
    </row>
    <row r="70" spans="3:20" hidden="1" x14ac:dyDescent="0.25">
      <c r="C70" s="12" t="s">
        <v>44</v>
      </c>
      <c r="D70" s="21">
        <v>80.5</v>
      </c>
      <c r="E70" s="21">
        <v>82.78</v>
      </c>
    </row>
    <row r="71" spans="3:20" ht="14.25" hidden="1" customHeight="1" x14ac:dyDescent="0.25">
      <c r="C71" s="12"/>
      <c r="D71" s="21"/>
      <c r="E71" s="21"/>
    </row>
    <row r="72" spans="3:20" hidden="1" x14ac:dyDescent="0.25">
      <c r="C72" s="12">
        <v>2006</v>
      </c>
      <c r="D72" s="21"/>
      <c r="E72" s="21"/>
    </row>
    <row r="73" spans="3:20" hidden="1" x14ac:dyDescent="0.25">
      <c r="C73" s="16" t="s">
        <v>45</v>
      </c>
      <c r="D73" s="21">
        <v>71.010000000000005</v>
      </c>
      <c r="E73" s="21">
        <v>82.19</v>
      </c>
    </row>
    <row r="74" spans="3:20" hidden="1" x14ac:dyDescent="0.25">
      <c r="C74" s="16" t="s">
        <v>46</v>
      </c>
      <c r="D74" s="21">
        <v>71.2</v>
      </c>
      <c r="E74" s="21">
        <v>83.9</v>
      </c>
      <c r="F74" s="25"/>
      <c r="G74" s="25"/>
      <c r="H74" s="25"/>
      <c r="I74" s="25"/>
      <c r="J74" s="25"/>
      <c r="K74" s="25"/>
      <c r="L74" s="25"/>
      <c r="M74" s="47"/>
      <c r="N74" s="47"/>
      <c r="O74" s="25"/>
      <c r="P74" s="25"/>
      <c r="Q74" s="25"/>
      <c r="R74" s="25"/>
      <c r="S74" s="25"/>
      <c r="T74" s="25"/>
    </row>
    <row r="75" spans="3:20" hidden="1" x14ac:dyDescent="0.25">
      <c r="C75" s="16" t="s">
        <v>66</v>
      </c>
      <c r="D75" s="21">
        <v>70.599999999999994</v>
      </c>
      <c r="E75" s="21">
        <v>85.4</v>
      </c>
      <c r="F75" s="25"/>
      <c r="G75" s="25"/>
      <c r="H75" s="25"/>
      <c r="I75" s="25"/>
      <c r="J75" s="25"/>
      <c r="K75" s="25"/>
      <c r="L75" s="25"/>
      <c r="M75" s="47"/>
      <c r="N75" s="47"/>
      <c r="O75" s="25"/>
      <c r="P75" s="25"/>
      <c r="Q75" s="25"/>
      <c r="R75" s="25"/>
      <c r="S75" s="25"/>
      <c r="T75" s="25"/>
    </row>
    <row r="76" spans="3:20" hidden="1" x14ac:dyDescent="0.25">
      <c r="C76" s="16" t="s">
        <v>48</v>
      </c>
      <c r="D76" s="21">
        <v>69.209999999999994</v>
      </c>
      <c r="E76" s="21">
        <v>83.8</v>
      </c>
      <c r="F76" s="25"/>
      <c r="G76" s="25"/>
      <c r="H76" s="25"/>
      <c r="I76" s="25"/>
      <c r="J76" s="25"/>
      <c r="K76" s="25"/>
      <c r="L76" s="25"/>
      <c r="M76" s="47"/>
      <c r="N76" s="47"/>
      <c r="O76" s="25"/>
      <c r="P76" s="25"/>
      <c r="Q76" s="25"/>
      <c r="R76" s="25"/>
      <c r="S76" s="25"/>
      <c r="T76" s="25"/>
    </row>
    <row r="77" spans="3:20" hidden="1" x14ac:dyDescent="0.25">
      <c r="C77" s="16" t="s">
        <v>49</v>
      </c>
      <c r="D77" s="21">
        <v>66.67</v>
      </c>
      <c r="E77" s="21">
        <v>82.9</v>
      </c>
      <c r="F77" s="25"/>
      <c r="G77" s="25"/>
      <c r="H77" s="25"/>
      <c r="I77" s="25"/>
      <c r="J77" s="25"/>
      <c r="K77" s="25"/>
      <c r="L77" s="25"/>
      <c r="M77" s="47"/>
      <c r="N77" s="47"/>
      <c r="O77" s="25"/>
      <c r="P77" s="25"/>
      <c r="Q77" s="25"/>
      <c r="R77" s="25"/>
      <c r="S77" s="25"/>
      <c r="T77" s="25"/>
    </row>
    <row r="78" spans="3:20" hidden="1" x14ac:dyDescent="0.25">
      <c r="C78" s="16" t="s">
        <v>50</v>
      </c>
      <c r="D78" s="21">
        <v>67.42</v>
      </c>
      <c r="E78" s="21">
        <v>83.92</v>
      </c>
      <c r="F78" s="25"/>
      <c r="G78" s="25"/>
      <c r="H78" s="25"/>
      <c r="I78" s="25"/>
      <c r="J78" s="25"/>
      <c r="K78" s="25"/>
      <c r="L78" s="25"/>
      <c r="M78" s="47"/>
      <c r="N78" s="47"/>
      <c r="O78" s="25"/>
      <c r="P78" s="25"/>
      <c r="Q78" s="25"/>
      <c r="R78" s="25"/>
      <c r="S78" s="25"/>
      <c r="T78" s="25"/>
    </row>
    <row r="79" spans="3:20" hidden="1" x14ac:dyDescent="0.25">
      <c r="C79" s="16" t="s">
        <v>51</v>
      </c>
      <c r="D79" s="21">
        <v>67.599999999999994</v>
      </c>
      <c r="E79" s="21">
        <v>81.900000000000006</v>
      </c>
      <c r="F79" s="25"/>
      <c r="G79" s="25"/>
      <c r="H79" s="25"/>
      <c r="I79" s="25"/>
      <c r="J79" s="25"/>
      <c r="K79" s="25"/>
      <c r="L79" s="25"/>
      <c r="M79" s="47"/>
      <c r="N79" s="47"/>
      <c r="O79" s="25"/>
      <c r="P79" s="25"/>
      <c r="Q79" s="25"/>
      <c r="R79" s="25"/>
      <c r="S79" s="25"/>
      <c r="T79" s="25"/>
    </row>
    <row r="80" spans="3:20" hidden="1" x14ac:dyDescent="0.25">
      <c r="C80" s="16" t="s">
        <v>52</v>
      </c>
      <c r="D80" s="21">
        <v>66.599999999999994</v>
      </c>
      <c r="E80" s="21">
        <v>78.3</v>
      </c>
      <c r="F80" s="25"/>
      <c r="G80" s="25"/>
      <c r="H80" s="25"/>
      <c r="I80" s="25"/>
      <c r="J80" s="25"/>
      <c r="K80" s="25"/>
      <c r="L80" s="25"/>
      <c r="M80" s="47"/>
      <c r="N80" s="47"/>
      <c r="O80" s="25"/>
      <c r="P80" s="25"/>
      <c r="Q80" s="25"/>
      <c r="R80" s="25"/>
      <c r="S80" s="25"/>
      <c r="T80" s="25"/>
    </row>
    <row r="81" spans="3:20" hidden="1" x14ac:dyDescent="0.25">
      <c r="C81" s="16" t="s">
        <v>53</v>
      </c>
      <c r="D81" s="21">
        <v>65.900000000000006</v>
      </c>
      <c r="E81" s="21">
        <v>78.3</v>
      </c>
      <c r="F81" s="25"/>
      <c r="G81" s="25"/>
      <c r="H81" s="25"/>
      <c r="I81" s="25"/>
      <c r="J81" s="25"/>
      <c r="K81" s="25"/>
      <c r="L81" s="25"/>
      <c r="M81" s="47"/>
      <c r="N81" s="47"/>
      <c r="O81" s="25"/>
      <c r="P81" s="25"/>
      <c r="Q81" s="25"/>
      <c r="R81" s="25"/>
      <c r="S81" s="25"/>
      <c r="T81" s="25"/>
    </row>
    <row r="82" spans="3:20" hidden="1" x14ac:dyDescent="0.25">
      <c r="C82" s="16" t="s">
        <v>56</v>
      </c>
      <c r="D82" s="21">
        <v>73.2</v>
      </c>
      <c r="E82" s="21">
        <v>78.7</v>
      </c>
      <c r="F82" s="25"/>
      <c r="G82" s="25"/>
      <c r="H82" s="25"/>
      <c r="I82" s="25"/>
      <c r="J82" s="25"/>
      <c r="K82" s="25"/>
      <c r="L82" s="25"/>
      <c r="M82" s="47"/>
      <c r="N82" s="47"/>
      <c r="O82" s="25"/>
      <c r="P82" s="25"/>
      <c r="Q82" s="25"/>
      <c r="R82" s="25"/>
      <c r="S82" s="25"/>
      <c r="T82" s="25"/>
    </row>
    <row r="83" spans="3:20" hidden="1" x14ac:dyDescent="0.25">
      <c r="C83" s="16" t="s">
        <v>55</v>
      </c>
      <c r="D83" s="21">
        <v>72.569999999999993</v>
      </c>
      <c r="E83" s="21">
        <v>78.56</v>
      </c>
      <c r="F83" s="25"/>
      <c r="G83" s="25"/>
      <c r="H83" s="25"/>
      <c r="I83" s="25"/>
      <c r="J83" s="25"/>
      <c r="K83" s="25"/>
      <c r="L83" s="25"/>
      <c r="M83" s="47"/>
      <c r="N83" s="47"/>
      <c r="O83" s="25"/>
      <c r="P83" s="25"/>
      <c r="Q83" s="25"/>
      <c r="R83" s="25"/>
      <c r="S83" s="25"/>
      <c r="T83" s="25"/>
    </row>
    <row r="84" spans="3:20" hidden="1" x14ac:dyDescent="0.25">
      <c r="C84" s="16" t="s">
        <v>54</v>
      </c>
      <c r="D84" s="18">
        <v>73.2</v>
      </c>
      <c r="E84" s="18">
        <v>80.099999999999994</v>
      </c>
      <c r="F84" s="25"/>
      <c r="G84" s="25"/>
      <c r="H84" s="25"/>
      <c r="I84" s="25"/>
      <c r="J84" s="25"/>
      <c r="K84" s="25"/>
      <c r="L84" s="25"/>
      <c r="M84" s="47"/>
      <c r="N84" s="47"/>
      <c r="O84" s="25"/>
      <c r="P84" s="25"/>
      <c r="Q84" s="25"/>
      <c r="R84" s="25"/>
      <c r="S84" s="25"/>
      <c r="T84" s="25"/>
    </row>
    <row r="85" spans="3:20" hidden="1" x14ac:dyDescent="0.25">
      <c r="C85" s="16"/>
      <c r="D85" s="18"/>
      <c r="E85" s="26"/>
      <c r="F85" s="25"/>
      <c r="G85" s="25"/>
      <c r="H85" s="25"/>
      <c r="I85" s="25"/>
      <c r="J85" s="25"/>
      <c r="K85" s="25"/>
      <c r="L85" s="25"/>
      <c r="M85" s="47"/>
      <c r="N85" s="47"/>
      <c r="O85" s="25"/>
      <c r="P85" s="25"/>
      <c r="Q85" s="25"/>
      <c r="R85" s="25"/>
      <c r="S85" s="25"/>
      <c r="T85" s="25"/>
    </row>
    <row r="86" spans="3:20" hidden="1" x14ac:dyDescent="0.25">
      <c r="C86" s="16">
        <v>2007</v>
      </c>
      <c r="D86" s="18"/>
      <c r="E86" s="26"/>
      <c r="F86" s="25"/>
      <c r="G86" s="25"/>
      <c r="H86" s="25"/>
      <c r="I86" s="25"/>
      <c r="J86" s="25"/>
      <c r="K86" s="25"/>
      <c r="L86" s="25"/>
      <c r="M86" s="47"/>
      <c r="N86" s="47"/>
      <c r="O86" s="25"/>
      <c r="P86" s="25"/>
      <c r="Q86" s="25"/>
      <c r="R86" s="25"/>
      <c r="S86" s="25"/>
      <c r="T86" s="25"/>
    </row>
    <row r="87" spans="3:20" hidden="1" x14ac:dyDescent="0.25">
      <c r="C87" s="16" t="s">
        <v>45</v>
      </c>
      <c r="D87" s="27">
        <v>65</v>
      </c>
      <c r="E87" s="28">
        <v>80.400000000000006</v>
      </c>
      <c r="F87" s="25"/>
      <c r="G87" s="25"/>
      <c r="H87" s="25"/>
      <c r="I87" s="25"/>
      <c r="J87" s="25"/>
      <c r="K87" s="25"/>
      <c r="L87" s="25"/>
      <c r="M87" s="47"/>
      <c r="N87" s="47"/>
      <c r="O87" s="25"/>
      <c r="P87" s="25"/>
      <c r="Q87" s="25"/>
      <c r="R87" s="25"/>
      <c r="S87" s="25"/>
      <c r="T87" s="25"/>
    </row>
    <row r="88" spans="3:20" hidden="1" x14ac:dyDescent="0.25">
      <c r="C88" s="16" t="s">
        <v>46</v>
      </c>
      <c r="D88" s="27">
        <v>67.5</v>
      </c>
      <c r="E88" s="28">
        <v>84.4</v>
      </c>
      <c r="F88" s="25"/>
      <c r="G88" s="25"/>
      <c r="H88" s="25"/>
      <c r="I88" s="25"/>
      <c r="J88" s="25"/>
      <c r="K88" s="25"/>
      <c r="L88" s="25"/>
      <c r="M88" s="47"/>
      <c r="N88" s="47"/>
      <c r="O88" s="25"/>
      <c r="P88" s="25"/>
      <c r="Q88" s="25"/>
      <c r="R88" s="25"/>
      <c r="S88" s="25"/>
      <c r="T88" s="25"/>
    </row>
    <row r="89" spans="3:20" hidden="1" x14ac:dyDescent="0.25">
      <c r="C89" s="16" t="s">
        <v>47</v>
      </c>
      <c r="D89" s="27">
        <v>64.84</v>
      </c>
      <c r="E89" s="28">
        <v>78.56</v>
      </c>
      <c r="F89" s="25"/>
      <c r="G89" s="25"/>
      <c r="H89" s="25"/>
      <c r="I89" s="25"/>
      <c r="J89" s="25"/>
      <c r="K89" s="25"/>
      <c r="L89" s="25"/>
      <c r="M89" s="47"/>
      <c r="N89" s="47"/>
      <c r="O89" s="25"/>
      <c r="P89" s="25"/>
      <c r="Q89" s="25"/>
      <c r="R89" s="25"/>
      <c r="S89" s="25"/>
      <c r="T89" s="25"/>
    </row>
    <row r="90" spans="3:20" hidden="1" x14ac:dyDescent="0.25">
      <c r="C90" s="16" t="s">
        <v>58</v>
      </c>
      <c r="D90" s="27">
        <v>63.83</v>
      </c>
      <c r="E90" s="28">
        <v>76.42</v>
      </c>
      <c r="F90" s="25"/>
      <c r="G90" s="25"/>
      <c r="H90" s="25"/>
      <c r="I90" s="25"/>
      <c r="J90" s="25"/>
      <c r="K90" s="25"/>
      <c r="L90" s="25"/>
      <c r="M90" s="47"/>
      <c r="N90" s="47"/>
      <c r="O90" s="25"/>
      <c r="P90" s="25"/>
      <c r="Q90" s="25"/>
      <c r="R90" s="25"/>
      <c r="S90" s="25"/>
      <c r="T90" s="25"/>
    </row>
    <row r="91" spans="3:20" hidden="1" x14ac:dyDescent="0.25">
      <c r="C91" s="16" t="s">
        <v>57</v>
      </c>
      <c r="D91" s="27">
        <v>63.1</v>
      </c>
      <c r="E91" s="28">
        <v>75.91</v>
      </c>
      <c r="F91" s="25"/>
      <c r="G91" s="25"/>
      <c r="H91" s="25"/>
      <c r="I91" s="25"/>
      <c r="J91" s="25"/>
      <c r="K91" s="25"/>
      <c r="L91" s="25"/>
      <c r="M91" s="47"/>
      <c r="N91" s="47"/>
      <c r="O91" s="25"/>
      <c r="P91" s="25"/>
      <c r="Q91" s="25"/>
      <c r="R91" s="25"/>
      <c r="S91" s="25"/>
      <c r="T91" s="25"/>
    </row>
    <row r="92" spans="3:20" hidden="1" x14ac:dyDescent="0.25">
      <c r="C92" s="16" t="s">
        <v>59</v>
      </c>
      <c r="D92" s="27">
        <v>61.46</v>
      </c>
      <c r="E92" s="28">
        <v>74.8</v>
      </c>
      <c r="F92" s="25"/>
      <c r="G92" s="25"/>
      <c r="H92" s="25"/>
      <c r="I92" s="25"/>
      <c r="J92" s="25"/>
      <c r="K92" s="25"/>
      <c r="L92" s="25"/>
      <c r="M92" s="47"/>
      <c r="N92" s="47"/>
      <c r="O92" s="25"/>
      <c r="P92" s="25"/>
      <c r="Q92" s="25"/>
      <c r="R92" s="25"/>
      <c r="S92" s="25"/>
      <c r="T92" s="25"/>
    </row>
    <row r="93" spans="3:20" hidden="1" x14ac:dyDescent="0.25">
      <c r="C93" s="16" t="s">
        <v>60</v>
      </c>
      <c r="D93" s="27">
        <v>60.1</v>
      </c>
      <c r="E93" s="28">
        <v>74.7</v>
      </c>
      <c r="F93" s="25"/>
      <c r="G93" s="25"/>
      <c r="H93" s="25"/>
      <c r="I93" s="25"/>
      <c r="J93" s="25"/>
      <c r="K93" s="25"/>
      <c r="L93" s="25"/>
      <c r="M93" s="47"/>
      <c r="N93" s="47"/>
      <c r="O93" s="25"/>
      <c r="P93" s="25"/>
      <c r="Q93" s="25"/>
      <c r="R93" s="25"/>
      <c r="S93" s="25"/>
      <c r="T93" s="25"/>
    </row>
    <row r="94" spans="3:20" hidden="1" x14ac:dyDescent="0.25">
      <c r="C94" s="16" t="s">
        <v>61</v>
      </c>
      <c r="D94" s="27">
        <v>59.7</v>
      </c>
      <c r="E94" s="28">
        <v>74.400000000000006</v>
      </c>
      <c r="F94" s="25"/>
      <c r="G94" s="25"/>
      <c r="H94" s="25"/>
      <c r="I94" s="25"/>
      <c r="J94" s="25"/>
      <c r="K94" s="25"/>
      <c r="L94" s="25"/>
      <c r="M94" s="47"/>
      <c r="N94" s="47"/>
      <c r="O94" s="25"/>
      <c r="P94" s="25"/>
      <c r="Q94" s="25"/>
      <c r="R94" s="25"/>
      <c r="S94" s="25"/>
      <c r="T94" s="25"/>
    </row>
    <row r="95" spans="3:20" hidden="1" x14ac:dyDescent="0.25">
      <c r="C95" s="16" t="s">
        <v>62</v>
      </c>
      <c r="D95" s="27">
        <v>58.8</v>
      </c>
      <c r="E95" s="28">
        <v>73.5</v>
      </c>
      <c r="F95" s="25"/>
      <c r="G95" s="25"/>
      <c r="H95" s="25"/>
      <c r="I95" s="25"/>
      <c r="J95" s="25"/>
      <c r="K95" s="25"/>
      <c r="L95" s="25"/>
      <c r="M95" s="47"/>
      <c r="N95" s="47"/>
      <c r="O95" s="25"/>
      <c r="P95" s="25"/>
      <c r="Q95" s="25"/>
      <c r="R95" s="25"/>
      <c r="S95" s="25"/>
      <c r="T95" s="25"/>
    </row>
    <row r="96" spans="3:20" hidden="1" x14ac:dyDescent="0.25">
      <c r="C96" s="16" t="s">
        <v>63</v>
      </c>
      <c r="D96" s="27">
        <v>62.6</v>
      </c>
      <c r="E96" s="28">
        <v>72.599999999999994</v>
      </c>
      <c r="F96" s="25"/>
      <c r="G96" s="25"/>
      <c r="H96" s="25"/>
      <c r="I96" s="25"/>
      <c r="J96" s="25"/>
      <c r="K96" s="25"/>
      <c r="L96" s="25"/>
      <c r="M96" s="47"/>
      <c r="N96" s="47"/>
      <c r="O96" s="25"/>
      <c r="P96" s="25"/>
      <c r="Q96" s="25"/>
      <c r="R96" s="25"/>
      <c r="S96" s="25"/>
      <c r="T96" s="25"/>
    </row>
    <row r="97" spans="3:20" hidden="1" x14ac:dyDescent="0.25">
      <c r="C97" s="16" t="s">
        <v>64</v>
      </c>
      <c r="D97" s="27">
        <v>60.2</v>
      </c>
      <c r="E97" s="28">
        <v>69.8</v>
      </c>
      <c r="F97" s="25"/>
      <c r="G97" s="25"/>
      <c r="H97" s="25"/>
      <c r="I97" s="25"/>
      <c r="J97" s="25"/>
      <c r="K97" s="25"/>
      <c r="L97" s="25"/>
      <c r="M97" s="47"/>
      <c r="N97" s="47"/>
      <c r="O97" s="25"/>
      <c r="P97" s="25"/>
      <c r="Q97" s="25"/>
      <c r="R97" s="25"/>
      <c r="S97" s="25"/>
      <c r="T97" s="25"/>
    </row>
    <row r="98" spans="3:20" hidden="1" x14ac:dyDescent="0.25">
      <c r="C98" s="16" t="s">
        <v>65</v>
      </c>
      <c r="D98" s="27">
        <v>61.2</v>
      </c>
      <c r="E98" s="28">
        <v>72.5</v>
      </c>
      <c r="F98" s="25"/>
      <c r="G98" s="25"/>
      <c r="H98" s="25"/>
      <c r="I98" s="25"/>
      <c r="J98" s="25"/>
      <c r="K98" s="25"/>
      <c r="L98" s="25"/>
      <c r="M98" s="47"/>
      <c r="N98" s="47"/>
      <c r="O98" s="25"/>
      <c r="P98" s="25"/>
      <c r="Q98" s="25"/>
      <c r="R98" s="25"/>
      <c r="S98" s="25"/>
      <c r="T98" s="25"/>
    </row>
    <row r="99" spans="3:20" hidden="1" x14ac:dyDescent="0.25">
      <c r="C99" s="12"/>
      <c r="D99" s="27"/>
      <c r="E99" s="28"/>
      <c r="F99" s="25"/>
      <c r="G99" s="25"/>
      <c r="H99" s="25"/>
      <c r="I99" s="25"/>
      <c r="J99" s="25"/>
      <c r="K99" s="25"/>
      <c r="L99" s="25"/>
      <c r="M99" s="47"/>
      <c r="N99" s="47"/>
      <c r="O99" s="25"/>
      <c r="P99" s="25"/>
      <c r="Q99" s="25"/>
      <c r="R99" s="25"/>
      <c r="S99" s="25"/>
      <c r="T99" s="25"/>
    </row>
    <row r="100" spans="3:20" x14ac:dyDescent="0.25">
      <c r="C100" s="16">
        <v>2010</v>
      </c>
      <c r="D100" s="27"/>
      <c r="E100" s="28"/>
      <c r="F100" s="25"/>
      <c r="O100" s="25"/>
      <c r="P100" s="25"/>
      <c r="Q100" s="25"/>
      <c r="R100" s="25"/>
      <c r="S100" s="25"/>
      <c r="T100" s="25"/>
    </row>
    <row r="101" spans="3:20" x14ac:dyDescent="0.25">
      <c r="C101" s="16" t="s">
        <v>47</v>
      </c>
      <c r="D101" s="18">
        <v>82.43</v>
      </c>
      <c r="E101" s="26">
        <v>111.65</v>
      </c>
      <c r="F101" s="25"/>
      <c r="O101" s="25"/>
      <c r="P101" s="25"/>
      <c r="Q101" s="25"/>
      <c r="R101" s="25"/>
      <c r="S101" s="25"/>
      <c r="T101" s="25"/>
    </row>
    <row r="102" spans="3:20" x14ac:dyDescent="0.25">
      <c r="C102" s="16" t="s">
        <v>59</v>
      </c>
      <c r="D102" s="18">
        <v>88.59</v>
      </c>
      <c r="E102" s="26">
        <v>122.12</v>
      </c>
      <c r="F102" s="25"/>
      <c r="O102" s="25"/>
      <c r="P102" s="25"/>
      <c r="Q102" s="25"/>
      <c r="R102" s="25"/>
      <c r="S102" s="25"/>
      <c r="T102" s="25"/>
    </row>
    <row r="103" spans="3:20" x14ac:dyDescent="0.25">
      <c r="C103" s="16" t="s">
        <v>62</v>
      </c>
      <c r="D103" s="18">
        <v>83.83</v>
      </c>
      <c r="E103" s="26">
        <v>114.45</v>
      </c>
      <c r="F103" s="25"/>
      <c r="O103" s="25"/>
      <c r="P103" s="25"/>
      <c r="Q103" s="25"/>
      <c r="R103" s="25"/>
      <c r="S103" s="25"/>
      <c r="T103" s="25"/>
    </row>
    <row r="104" spans="3:20" x14ac:dyDescent="0.25">
      <c r="C104" s="16" t="s">
        <v>65</v>
      </c>
      <c r="D104" s="18">
        <v>91.96</v>
      </c>
      <c r="E104" s="26">
        <v>111.77</v>
      </c>
      <c r="F104" s="25"/>
      <c r="O104" s="25"/>
      <c r="P104" s="25"/>
      <c r="Q104" s="25"/>
      <c r="R104" s="25"/>
      <c r="S104" s="25"/>
      <c r="T104" s="25"/>
    </row>
    <row r="105" spans="3:20" ht="3.75" customHeight="1" x14ac:dyDescent="0.25">
      <c r="C105" s="16"/>
      <c r="D105" s="15"/>
      <c r="E105" s="29"/>
      <c r="F105" s="25"/>
      <c r="O105" s="25"/>
      <c r="P105" s="25"/>
      <c r="Q105" s="25"/>
      <c r="R105" s="25"/>
      <c r="S105" s="25"/>
      <c r="T105" s="25"/>
    </row>
    <row r="106" spans="3:20" x14ac:dyDescent="0.25">
      <c r="C106" s="16">
        <v>2011</v>
      </c>
      <c r="D106" s="15"/>
      <c r="E106" s="29"/>
      <c r="F106" s="25"/>
      <c r="O106" s="25"/>
      <c r="P106" s="25"/>
      <c r="Q106" s="25"/>
      <c r="R106" s="25"/>
      <c r="S106" s="25"/>
      <c r="T106" s="25"/>
    </row>
    <row r="107" spans="3:20" x14ac:dyDescent="0.25">
      <c r="C107" s="30" t="s">
        <v>67</v>
      </c>
      <c r="D107" s="18">
        <v>79.701999999999998</v>
      </c>
      <c r="E107" s="26">
        <v>109.233</v>
      </c>
      <c r="F107" s="25"/>
      <c r="O107" s="25"/>
      <c r="P107" s="25"/>
      <c r="Q107" s="25"/>
      <c r="R107" s="25"/>
      <c r="S107" s="25"/>
      <c r="T107" s="25"/>
    </row>
    <row r="108" spans="3:20" x14ac:dyDescent="0.25">
      <c r="C108" s="30" t="s">
        <v>59</v>
      </c>
      <c r="D108" s="18">
        <v>78.25</v>
      </c>
      <c r="E108" s="26">
        <v>111.95</v>
      </c>
      <c r="F108" s="25"/>
      <c r="O108" s="25"/>
      <c r="P108" s="25"/>
      <c r="Q108" s="25"/>
      <c r="R108" s="25"/>
      <c r="S108" s="25"/>
      <c r="T108" s="25"/>
    </row>
    <row r="109" spans="3:20" x14ac:dyDescent="0.25">
      <c r="C109" s="30" t="s">
        <v>62</v>
      </c>
      <c r="D109" s="18">
        <v>79.099999999999994</v>
      </c>
      <c r="E109" s="18">
        <v>115.55</v>
      </c>
      <c r="F109" s="25"/>
      <c r="G109" s="1"/>
      <c r="H109" s="18"/>
      <c r="I109" s="26"/>
      <c r="J109" s="25"/>
      <c r="K109" s="25"/>
      <c r="L109" s="25"/>
      <c r="M109" s="47"/>
      <c r="N109" s="47"/>
      <c r="O109" s="25"/>
      <c r="P109" s="25"/>
      <c r="Q109" s="25"/>
      <c r="R109" s="25"/>
      <c r="S109" s="25"/>
      <c r="T109" s="25"/>
    </row>
    <row r="110" spans="3:20" x14ac:dyDescent="0.25">
      <c r="C110" s="24" t="s">
        <v>65</v>
      </c>
      <c r="D110" s="18">
        <v>91.3</v>
      </c>
      <c r="E110" s="18">
        <v>121.2</v>
      </c>
      <c r="G110" s="25"/>
      <c r="H110" s="25"/>
      <c r="I110" s="25"/>
      <c r="J110" s="25"/>
      <c r="K110" s="25"/>
      <c r="L110" s="25"/>
      <c r="M110" s="47"/>
      <c r="N110" s="47"/>
      <c r="O110" s="25"/>
      <c r="P110" s="25"/>
      <c r="Q110" s="25"/>
      <c r="R110" s="25"/>
      <c r="S110" s="25"/>
      <c r="T110" s="25"/>
    </row>
    <row r="111" spans="3:20" ht="6" customHeight="1" x14ac:dyDescent="0.25">
      <c r="C111" s="31"/>
      <c r="D111" s="11"/>
      <c r="E111" s="10"/>
      <c r="F111" s="32"/>
      <c r="G111" s="25"/>
      <c r="H111" s="25"/>
      <c r="I111" s="25"/>
      <c r="J111" s="25"/>
      <c r="K111" s="25"/>
      <c r="L111" s="25"/>
      <c r="M111" s="47"/>
      <c r="N111" s="47"/>
      <c r="O111" s="25"/>
      <c r="P111" s="25"/>
      <c r="Q111" s="25"/>
      <c r="R111" s="25"/>
      <c r="S111" s="25"/>
      <c r="T111" s="25"/>
    </row>
    <row r="112" spans="3:20" ht="0.75" customHeight="1" x14ac:dyDescent="0.25">
      <c r="C112" s="40"/>
      <c r="D112" s="4"/>
      <c r="E112" s="33"/>
      <c r="F112" s="25"/>
      <c r="G112" s="25"/>
      <c r="H112" s="25"/>
      <c r="I112" s="25"/>
      <c r="J112" s="25"/>
      <c r="K112" s="25"/>
      <c r="L112" s="25"/>
      <c r="M112" s="47"/>
      <c r="N112" s="47"/>
      <c r="O112" s="25"/>
      <c r="P112" s="25"/>
      <c r="Q112" s="25"/>
      <c r="R112" s="25"/>
      <c r="S112" s="25"/>
      <c r="T112" s="25"/>
    </row>
    <row r="113" spans="1:25" x14ac:dyDescent="0.25">
      <c r="C113" s="31" t="s">
        <v>68</v>
      </c>
      <c r="D113" s="9"/>
      <c r="E113" s="10"/>
      <c r="F113" s="25"/>
      <c r="G113" s="25"/>
      <c r="H113" s="25"/>
      <c r="I113" s="25"/>
      <c r="J113" s="25"/>
      <c r="K113" s="25"/>
      <c r="L113" s="25"/>
      <c r="M113" s="47"/>
      <c r="N113" s="47"/>
      <c r="O113" s="25"/>
      <c r="P113" s="25"/>
      <c r="Q113" s="25"/>
      <c r="R113" s="25"/>
      <c r="S113" s="25"/>
      <c r="T113" s="25"/>
    </row>
    <row r="114" spans="1:25" x14ac:dyDescent="0.25">
      <c r="A114" s="34"/>
      <c r="B114" s="7"/>
      <c r="C114" s="7"/>
      <c r="E114" s="25"/>
      <c r="F114" s="25"/>
      <c r="G114" s="25"/>
      <c r="H114" s="25"/>
      <c r="I114" s="25"/>
      <c r="J114" s="25"/>
      <c r="K114" s="25"/>
      <c r="L114" s="25"/>
      <c r="M114" s="47"/>
      <c r="N114" s="47"/>
      <c r="O114" s="25"/>
      <c r="P114" s="25"/>
      <c r="Q114" s="25"/>
      <c r="R114" s="25"/>
      <c r="S114" s="25"/>
      <c r="T114" s="25"/>
    </row>
    <row r="115" spans="1:25" x14ac:dyDescent="0.25">
      <c r="A115" s="34"/>
      <c r="B115" s="7"/>
      <c r="C115" s="7"/>
      <c r="E115" s="25"/>
      <c r="F115" s="25"/>
      <c r="G115" s="25"/>
      <c r="H115" s="25"/>
      <c r="I115" s="25"/>
      <c r="J115" s="25"/>
      <c r="K115" s="25"/>
      <c r="L115" s="25"/>
      <c r="M115" s="47"/>
      <c r="N115" s="47"/>
      <c r="O115" s="25"/>
      <c r="P115" s="25"/>
      <c r="Q115" s="25"/>
      <c r="R115" s="25"/>
      <c r="S115" s="25"/>
      <c r="T115" s="25"/>
    </row>
    <row r="116" spans="1:25" x14ac:dyDescent="0.25">
      <c r="A116" s="34"/>
      <c r="B116" s="7"/>
      <c r="C116" s="7"/>
      <c r="E116" s="25"/>
      <c r="F116" s="25"/>
      <c r="G116" s="25"/>
      <c r="H116" s="25"/>
      <c r="I116" s="25"/>
      <c r="J116" s="25"/>
      <c r="K116" s="25"/>
      <c r="L116" s="25"/>
      <c r="M116" s="47"/>
      <c r="N116" s="47"/>
      <c r="O116" s="25"/>
      <c r="P116" s="25"/>
      <c r="Q116" s="25"/>
      <c r="R116" s="25"/>
      <c r="S116" s="25"/>
      <c r="T116" s="25"/>
    </row>
    <row r="117" spans="1:25" x14ac:dyDescent="0.25">
      <c r="A117" s="34"/>
      <c r="B117" s="7"/>
      <c r="C117" s="7"/>
      <c r="E117" s="25"/>
      <c r="F117" s="25"/>
      <c r="G117" s="25"/>
      <c r="H117" s="25"/>
      <c r="I117" s="25"/>
      <c r="J117" s="25"/>
      <c r="K117" s="25"/>
      <c r="L117" s="25"/>
      <c r="M117" s="47"/>
      <c r="N117" s="47"/>
      <c r="O117" s="25"/>
      <c r="P117" s="25"/>
      <c r="Q117" s="25"/>
      <c r="R117" s="25"/>
      <c r="S117" s="25"/>
      <c r="T117" s="25"/>
    </row>
    <row r="118" spans="1:25" x14ac:dyDescent="0.25">
      <c r="A118" s="34"/>
      <c r="B118" s="7"/>
      <c r="C118" s="7"/>
      <c r="E118" s="25"/>
      <c r="F118" s="25"/>
      <c r="G118" s="25"/>
      <c r="H118" s="25"/>
      <c r="I118" s="25"/>
      <c r="J118" s="25"/>
      <c r="K118" s="25"/>
      <c r="L118" s="25"/>
      <c r="M118" s="47"/>
      <c r="N118" s="47"/>
      <c r="O118" s="25"/>
      <c r="P118" s="25"/>
      <c r="Q118" s="25"/>
      <c r="R118" s="25"/>
      <c r="S118" s="25"/>
      <c r="T118" s="25"/>
    </row>
    <row r="119" spans="1:25" x14ac:dyDescent="0.25">
      <c r="A119" s="34"/>
      <c r="B119" s="7"/>
      <c r="C119" s="7"/>
      <c r="E119" s="25"/>
      <c r="F119" s="25"/>
      <c r="G119" s="25"/>
      <c r="H119" s="25"/>
      <c r="I119" s="25"/>
      <c r="J119" s="25"/>
      <c r="K119" s="25"/>
      <c r="L119" s="25"/>
      <c r="M119" s="47"/>
      <c r="N119" s="47"/>
      <c r="O119" s="25"/>
      <c r="P119" s="25"/>
      <c r="Q119" s="25"/>
      <c r="R119" s="25"/>
      <c r="S119" s="25"/>
      <c r="T119" s="25"/>
    </row>
    <row r="120" spans="1:25" ht="16.5" customHeight="1" x14ac:dyDescent="0.25">
      <c r="A120" s="35"/>
      <c r="B120" s="23"/>
      <c r="C120" s="23"/>
      <c r="E120" s="25"/>
      <c r="F120" s="25"/>
      <c r="G120" s="25"/>
      <c r="H120" s="25"/>
      <c r="I120" s="25"/>
      <c r="J120" s="25"/>
      <c r="K120" s="25"/>
      <c r="L120" s="25"/>
      <c r="M120" s="47"/>
      <c r="N120" s="47"/>
      <c r="O120" s="25"/>
      <c r="P120" s="25"/>
      <c r="Q120" s="25"/>
      <c r="R120" s="25"/>
      <c r="S120" s="25"/>
      <c r="T120" s="25"/>
    </row>
    <row r="121" spans="1:25" s="25" customFormat="1" ht="12.75" x14ac:dyDescent="0.2">
      <c r="B121" s="36" t="s">
        <v>79</v>
      </c>
      <c r="C121" s="36" t="s">
        <v>32</v>
      </c>
      <c r="D121" s="37" t="s">
        <v>30</v>
      </c>
      <c r="E121" s="36" t="s">
        <v>31</v>
      </c>
      <c r="F121" s="36" t="s">
        <v>3</v>
      </c>
      <c r="G121" s="36" t="s">
        <v>4</v>
      </c>
      <c r="H121" s="36" t="s">
        <v>28</v>
      </c>
      <c r="I121" s="36" t="s">
        <v>5</v>
      </c>
      <c r="J121" s="36" t="s">
        <v>33</v>
      </c>
      <c r="K121" s="36" t="s">
        <v>34</v>
      </c>
      <c r="L121" s="47" t="s">
        <v>35</v>
      </c>
      <c r="M121" s="51">
        <v>40513</v>
      </c>
      <c r="N121" s="51">
        <v>40544</v>
      </c>
      <c r="O121" s="47" t="s">
        <v>32</v>
      </c>
      <c r="P121" s="47" t="s">
        <v>30</v>
      </c>
      <c r="Q121" s="47" t="s">
        <v>31</v>
      </c>
      <c r="R121" s="47" t="s">
        <v>3</v>
      </c>
      <c r="S121" s="47" t="s">
        <v>4</v>
      </c>
      <c r="T121" s="47" t="s">
        <v>28</v>
      </c>
      <c r="U121" s="47" t="s">
        <v>5</v>
      </c>
      <c r="V121" s="47" t="s">
        <v>33</v>
      </c>
      <c r="W121" s="47" t="s">
        <v>34</v>
      </c>
      <c r="X121" s="47" t="s">
        <v>35</v>
      </c>
      <c r="Y121" s="51">
        <v>40878</v>
      </c>
    </row>
    <row r="122" spans="1:25" s="25" customFormat="1" ht="12.75" x14ac:dyDescent="0.2">
      <c r="A122" s="25" t="s">
        <v>80</v>
      </c>
      <c r="B122" s="38">
        <v>79.78</v>
      </c>
      <c r="C122" s="38">
        <v>82.06</v>
      </c>
      <c r="D122" s="39">
        <v>82.43</v>
      </c>
      <c r="E122" s="38">
        <v>83.24</v>
      </c>
      <c r="F122" s="38">
        <v>87.02</v>
      </c>
      <c r="G122" s="38">
        <v>88.59</v>
      </c>
      <c r="H122" s="38">
        <v>85.57</v>
      </c>
      <c r="I122" s="38">
        <v>84.69</v>
      </c>
      <c r="J122" s="38">
        <v>83.83</v>
      </c>
      <c r="K122" s="38">
        <v>89.16</v>
      </c>
      <c r="L122" s="48">
        <v>90.11</v>
      </c>
      <c r="M122" s="48">
        <v>91.96</v>
      </c>
      <c r="N122" s="38">
        <v>82.29</v>
      </c>
      <c r="O122" s="38">
        <v>81.02</v>
      </c>
      <c r="P122" s="38">
        <v>79.701999999999998</v>
      </c>
      <c r="Q122" s="38">
        <v>78.099999999999994</v>
      </c>
      <c r="R122" s="38">
        <v>78.260000000000005</v>
      </c>
      <c r="S122" s="38">
        <v>78.25</v>
      </c>
      <c r="T122" s="38">
        <v>77.98</v>
      </c>
      <c r="U122" s="38">
        <v>77.150000000000006</v>
      </c>
      <c r="V122" s="38">
        <v>79.099999999999994</v>
      </c>
      <c r="W122" s="38">
        <v>86.8</v>
      </c>
      <c r="X122" s="48">
        <v>85.1</v>
      </c>
      <c r="Y122" s="48">
        <v>91.3</v>
      </c>
    </row>
    <row r="123" spans="1:25" s="25" customFormat="1" ht="12.75" x14ac:dyDescent="0.2">
      <c r="A123" s="25" t="s">
        <v>81</v>
      </c>
      <c r="B123" s="38">
        <v>108.91</v>
      </c>
      <c r="C123" s="38">
        <v>111.11</v>
      </c>
      <c r="D123" s="39">
        <v>111.65</v>
      </c>
      <c r="E123" s="38">
        <v>113.28</v>
      </c>
      <c r="F123" s="38">
        <v>119.64</v>
      </c>
      <c r="G123" s="38">
        <v>122.12</v>
      </c>
      <c r="H123" s="38">
        <v>118.34</v>
      </c>
      <c r="I123" s="38">
        <v>116.02</v>
      </c>
      <c r="J123" s="38">
        <v>114.45</v>
      </c>
      <c r="K123" s="38">
        <v>108.59</v>
      </c>
      <c r="L123" s="48">
        <v>109.49</v>
      </c>
      <c r="M123" s="48">
        <v>111.77</v>
      </c>
      <c r="N123" s="38">
        <v>112.72</v>
      </c>
      <c r="O123" s="38">
        <v>110.97</v>
      </c>
      <c r="P123" s="38">
        <v>109.233</v>
      </c>
      <c r="Q123" s="38">
        <v>110.25</v>
      </c>
      <c r="R123" s="38">
        <v>110.63</v>
      </c>
      <c r="S123" s="38">
        <v>111.95</v>
      </c>
      <c r="T123" s="38">
        <v>112.53</v>
      </c>
      <c r="U123" s="38">
        <v>112.48</v>
      </c>
      <c r="V123" s="38">
        <v>115.55</v>
      </c>
      <c r="W123" s="38">
        <v>113.6</v>
      </c>
      <c r="X123" s="48">
        <v>114.7</v>
      </c>
      <c r="Y123" s="48">
        <v>121.2</v>
      </c>
    </row>
    <row r="124" spans="1:25" s="25" customFormat="1" ht="12.75" x14ac:dyDescent="0.2"/>
    <row r="125" spans="1:25" s="25" customFormat="1" ht="12.75" x14ac:dyDescent="0.2"/>
    <row r="126" spans="1:25" x14ac:dyDescent="0.25">
      <c r="L126" s="35"/>
    </row>
    <row r="155" spans="1:4" x14ac:dyDescent="0.25">
      <c r="B155" s="7">
        <v>2010</v>
      </c>
      <c r="C155" s="2">
        <v>2011</v>
      </c>
      <c r="D155" s="2"/>
    </row>
    <row r="156" spans="1:4" x14ac:dyDescent="0.25">
      <c r="A156" s="2" t="s">
        <v>77</v>
      </c>
      <c r="B156" s="7">
        <v>131.33000000000001</v>
      </c>
      <c r="C156" s="2">
        <v>209.94</v>
      </c>
      <c r="D156" s="49">
        <f>+((C156-B156)/B156)*100</f>
        <v>59.856849158608071</v>
      </c>
    </row>
    <row r="157" spans="1:4" x14ac:dyDescent="0.25">
      <c r="A157" s="2" t="s">
        <v>75</v>
      </c>
      <c r="B157" s="52">
        <v>124.1</v>
      </c>
      <c r="C157" s="23">
        <v>124.7</v>
      </c>
      <c r="D157" s="49">
        <f>+((C157-B157)/B157)*100</f>
        <v>0.48348106365834692</v>
      </c>
    </row>
    <row r="158" spans="1:4" x14ac:dyDescent="0.25">
      <c r="A158" s="2" t="s">
        <v>76</v>
      </c>
      <c r="B158" s="7"/>
      <c r="D158" s="49" t="e">
        <f>+((C158-B158)/B158)*100</f>
        <v>#DIV/0!</v>
      </c>
    </row>
    <row r="159" spans="1:4" x14ac:dyDescent="0.25">
      <c r="A159" s="2" t="s">
        <v>78</v>
      </c>
      <c r="B159" s="7">
        <v>163</v>
      </c>
      <c r="C159" s="50">
        <v>261.8</v>
      </c>
      <c r="D159" s="49">
        <f>+((C159-B159)/B159)*100</f>
        <v>60.613496932515346</v>
      </c>
    </row>
    <row r="162" spans="1:8" x14ac:dyDescent="0.25">
      <c r="A162" s="53">
        <v>2010</v>
      </c>
      <c r="B162" s="43" t="s">
        <v>72</v>
      </c>
      <c r="C162" s="43" t="s">
        <v>73</v>
      </c>
      <c r="D162" s="43">
        <v>2011</v>
      </c>
      <c r="E162" s="43" t="s">
        <v>72</v>
      </c>
      <c r="F162" s="43" t="s">
        <v>73</v>
      </c>
      <c r="G162" s="46" t="s">
        <v>72</v>
      </c>
      <c r="H162" s="46" t="s">
        <v>73</v>
      </c>
    </row>
    <row r="163" spans="1:8" x14ac:dyDescent="0.25">
      <c r="A163" s="44" t="s">
        <v>82</v>
      </c>
      <c r="B163" s="45">
        <v>93</v>
      </c>
      <c r="C163" s="45">
        <v>113.8</v>
      </c>
      <c r="D163" s="44"/>
      <c r="E163" s="15">
        <v>87.1</v>
      </c>
      <c r="F163" s="15">
        <v>170.6</v>
      </c>
      <c r="G163" s="49">
        <f>+((E163-B163)/B163)*100</f>
        <v>-6.3440860215053823</v>
      </c>
      <c r="H163" s="49">
        <f>+((F163-C163)/C163)*100</f>
        <v>49.912126537785589</v>
      </c>
    </row>
    <row r="164" spans="1:8" x14ac:dyDescent="0.25">
      <c r="A164" s="44" t="s">
        <v>74</v>
      </c>
      <c r="B164" s="45">
        <v>91.96</v>
      </c>
      <c r="C164" s="45">
        <v>111.77</v>
      </c>
      <c r="D164" s="44"/>
      <c r="E164" s="18">
        <v>91.3</v>
      </c>
      <c r="F164" s="18">
        <v>121.2</v>
      </c>
      <c r="G164" s="49">
        <f>+((E164-B164)/B164)*100</f>
        <v>-0.71770334928229307</v>
      </c>
      <c r="H164" s="49">
        <f>+((F164-C164)/C164)*100</f>
        <v>8.4369687751632885</v>
      </c>
    </row>
    <row r="165" spans="1:8" x14ac:dyDescent="0.25">
      <c r="A165" s="43"/>
      <c r="B165" s="44"/>
      <c r="C165" s="44"/>
      <c r="D165" s="44"/>
      <c r="E165" s="45"/>
      <c r="F165" s="45"/>
      <c r="G165" s="49"/>
      <c r="H165" s="49"/>
    </row>
    <row r="168" spans="1:8" x14ac:dyDescent="0.25">
      <c r="A168" s="2" t="s">
        <v>77</v>
      </c>
      <c r="B168" s="7">
        <v>2010</v>
      </c>
      <c r="C168" s="2">
        <v>2011</v>
      </c>
    </row>
    <row r="169" spans="1:8" x14ac:dyDescent="0.25">
      <c r="A169" s="2" t="s">
        <v>82</v>
      </c>
      <c r="B169" s="7">
        <v>131.33000000000001</v>
      </c>
      <c r="C169" s="2">
        <v>209.94</v>
      </c>
      <c r="D169" s="49">
        <f>+((C169-B169)/B169)*100</f>
        <v>59.856849158608071</v>
      </c>
    </row>
    <row r="170" spans="1:8" x14ac:dyDescent="0.25">
      <c r="A170" s="2" t="s">
        <v>74</v>
      </c>
      <c r="B170" s="2">
        <v>129.97</v>
      </c>
      <c r="C170" s="2">
        <v>139.26</v>
      </c>
      <c r="D170" s="49">
        <f>+((C170-B170)/B170)*100</f>
        <v>7.1478033392321239</v>
      </c>
    </row>
  </sheetData>
  <mergeCells count="1">
    <mergeCell ref="C3:E3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Table_de_matière</vt:lpstr>
      <vt:lpstr>Données_mensuelles</vt:lpstr>
      <vt:lpstr>Données_trimestrielles</vt:lpstr>
      <vt:lpstr>Données_annuelles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matngend</dc:creator>
  <cp:lastModifiedBy>NDUWIMANA Bernard</cp:lastModifiedBy>
  <cp:lastPrinted>2017-07-18T14:58:54Z</cp:lastPrinted>
  <dcterms:created xsi:type="dcterms:W3CDTF">2004-03-23T08:11:20Z</dcterms:created>
  <dcterms:modified xsi:type="dcterms:W3CDTF">2025-10-28T06:49:56Z</dcterms:modified>
</cp:coreProperties>
</file>