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6\Tableaux site en français-FEVRIER-2026\"/>
    </mc:Choice>
  </mc:AlternateContent>
  <bookViews>
    <workbookView xWindow="0" yWindow="0" windowWidth="12090" windowHeight="7860" tabRatio="497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L16" i="5" l="1"/>
  <c r="R16" i="5" s="1"/>
  <c r="S16" i="5" s="1"/>
  <c r="L17" i="5"/>
  <c r="L18" i="5"/>
  <c r="L19" i="5"/>
  <c r="R19" i="5" s="1"/>
  <c r="S19" i="5" s="1"/>
  <c r="L20" i="5"/>
  <c r="L21" i="5"/>
  <c r="L22" i="5"/>
  <c r="L23" i="5"/>
  <c r="R23" i="5" s="1"/>
  <c r="S23" i="5" s="1"/>
  <c r="L24" i="5"/>
  <c r="R24" i="5" s="1"/>
  <c r="S24" i="5" s="1"/>
  <c r="L25" i="5"/>
  <c r="Q16" i="5"/>
  <c r="Q17" i="5"/>
  <c r="R17" i="5" s="1"/>
  <c r="S17" i="5" s="1"/>
  <c r="Q18" i="5"/>
  <c r="R18" i="5"/>
  <c r="S18" i="5" s="1"/>
  <c r="Q19" i="5"/>
  <c r="Q20" i="5"/>
  <c r="R20" i="5"/>
  <c r="S20" i="5"/>
  <c r="Q21" i="5"/>
  <c r="R21" i="5" s="1"/>
  <c r="S21" i="5" s="1"/>
  <c r="Q22" i="5"/>
  <c r="R22" i="5"/>
  <c r="S22" i="5"/>
  <c r="Q23" i="5"/>
  <c r="Q24" i="5"/>
  <c r="Q25" i="5"/>
  <c r="D18" i="5"/>
  <c r="D19" i="5"/>
  <c r="D20" i="5"/>
  <c r="D21" i="5"/>
  <c r="D22" i="5"/>
  <c r="D23" i="5"/>
  <c r="D24" i="5"/>
  <c r="D25" i="5"/>
  <c r="R25" i="5" l="1"/>
  <c r="S25" i="5" s="1"/>
  <c r="Q208" i="3"/>
  <c r="L208" i="3"/>
  <c r="R208" i="3" s="1"/>
  <c r="D208" i="3"/>
  <c r="S208" i="3" s="1"/>
  <c r="Q207" i="3"/>
  <c r="L207" i="3"/>
  <c r="R207" i="3" s="1"/>
  <c r="S207" i="3" s="1"/>
  <c r="D207" i="3"/>
  <c r="Q206" i="3"/>
  <c r="L206" i="3"/>
  <c r="R206" i="3" s="1"/>
  <c r="D206" i="3"/>
  <c r="S206" i="3" s="1"/>
  <c r="R205" i="3"/>
  <c r="Q205" i="3"/>
  <c r="L205" i="3"/>
  <c r="D205" i="3"/>
  <c r="S205" i="3" s="1"/>
  <c r="Q204" i="3"/>
  <c r="L204" i="3"/>
  <c r="R204" i="3" s="1"/>
  <c r="D204" i="3"/>
  <c r="S204" i="3" s="1"/>
  <c r="Q203" i="3"/>
  <c r="L203" i="3"/>
  <c r="R203" i="3" s="1"/>
  <c r="D203" i="3"/>
  <c r="S203" i="3" s="1"/>
  <c r="Q202" i="3"/>
  <c r="R202" i="3" s="1"/>
  <c r="S202" i="3" s="1"/>
  <c r="L202" i="3"/>
  <c r="D202" i="3"/>
  <c r="Q201" i="3"/>
  <c r="L201" i="3"/>
  <c r="R201" i="3" s="1"/>
  <c r="D201" i="3"/>
  <c r="S201" i="3" s="1"/>
  <c r="Q200" i="3"/>
  <c r="L200" i="3"/>
  <c r="R200" i="3" s="1"/>
  <c r="D200" i="3"/>
  <c r="S200" i="3" s="1"/>
  <c r="Q199" i="3"/>
  <c r="L199" i="3"/>
  <c r="R199" i="3" s="1"/>
  <c r="D199" i="3"/>
  <c r="S199" i="3" s="1"/>
  <c r="Q198" i="3"/>
  <c r="L198" i="3"/>
  <c r="R198" i="3" s="1"/>
  <c r="D198" i="3"/>
  <c r="S198" i="3" s="1"/>
  <c r="R197" i="3"/>
  <c r="S197" i="3" s="1"/>
  <c r="Q197" i="3"/>
  <c r="L197" i="3"/>
  <c r="D197" i="3"/>
  <c r="Q196" i="3"/>
  <c r="L196" i="3"/>
  <c r="R196" i="3" s="1"/>
  <c r="D196" i="3"/>
  <c r="S196" i="3" s="1"/>
  <c r="Q195" i="3"/>
  <c r="L195" i="3"/>
  <c r="R195" i="3" s="1"/>
  <c r="D195" i="3"/>
  <c r="S195" i="3" s="1"/>
  <c r="Q194" i="3"/>
  <c r="L194" i="3"/>
  <c r="R194" i="3" s="1"/>
  <c r="D194" i="3"/>
  <c r="S194" i="3" s="1"/>
  <c r="Q193" i="3"/>
  <c r="L193" i="3"/>
  <c r="R193" i="3" s="1"/>
  <c r="D193" i="3"/>
  <c r="S193" i="3" s="1"/>
  <c r="Q192" i="3"/>
  <c r="L192" i="3"/>
  <c r="R192" i="3" s="1"/>
  <c r="S192" i="3" s="1"/>
  <c r="D192" i="3"/>
  <c r="Q191" i="3"/>
  <c r="L191" i="3"/>
  <c r="R191" i="3" s="1"/>
  <c r="S191" i="3" s="1"/>
  <c r="D191" i="3"/>
  <c r="Q190" i="3"/>
  <c r="R190" i="3" s="1"/>
  <c r="L190" i="3"/>
  <c r="D190" i="3"/>
  <c r="S190" i="3" s="1"/>
  <c r="Q189" i="3"/>
  <c r="L189" i="3"/>
  <c r="R189" i="3" s="1"/>
  <c r="D189" i="3"/>
  <c r="Q188" i="3"/>
  <c r="L188" i="3"/>
  <c r="R188" i="3" s="1"/>
  <c r="D188" i="3"/>
  <c r="S188" i="3" s="1"/>
  <c r="Q187" i="3"/>
  <c r="L187" i="3"/>
  <c r="R187" i="3" s="1"/>
  <c r="D187" i="3"/>
  <c r="S187" i="3" s="1"/>
  <c r="Q186" i="3"/>
  <c r="R186" i="3" s="1"/>
  <c r="L186" i="3"/>
  <c r="D186" i="3"/>
  <c r="R185" i="3"/>
  <c r="Q185" i="3"/>
  <c r="L185" i="3"/>
  <c r="D185" i="3"/>
  <c r="S185" i="3" s="1"/>
  <c r="Q184" i="3"/>
  <c r="L184" i="3"/>
  <c r="R184" i="3" s="1"/>
  <c r="D184" i="3"/>
  <c r="S184" i="3" s="1"/>
  <c r="Q183" i="3"/>
  <c r="L183" i="3"/>
  <c r="R183" i="3" s="1"/>
  <c r="S183" i="3" s="1"/>
  <c r="D183" i="3"/>
  <c r="Q182" i="3"/>
  <c r="L182" i="3"/>
  <c r="R182" i="3" s="1"/>
  <c r="D182" i="3"/>
  <c r="S182" i="3" s="1"/>
  <c r="R181" i="3"/>
  <c r="Q181" i="3"/>
  <c r="L181" i="3"/>
  <c r="D181" i="3"/>
  <c r="S181" i="3" s="1"/>
  <c r="Q180" i="3"/>
  <c r="L180" i="3"/>
  <c r="R180" i="3" s="1"/>
  <c r="D180" i="3"/>
  <c r="S180" i="3" s="1"/>
  <c r="Q179" i="3"/>
  <c r="L179" i="3"/>
  <c r="R179" i="3" s="1"/>
  <c r="D179" i="3"/>
  <c r="Q178" i="3"/>
  <c r="R178" i="3" s="1"/>
  <c r="S178" i="3" s="1"/>
  <c r="L178" i="3"/>
  <c r="D178" i="3"/>
  <c r="Q177" i="3"/>
  <c r="L177" i="3"/>
  <c r="R177" i="3" s="1"/>
  <c r="D177" i="3"/>
  <c r="S177" i="3" s="1"/>
  <c r="Q176" i="3"/>
  <c r="L176" i="3"/>
  <c r="R176" i="3" s="1"/>
  <c r="D176" i="3"/>
  <c r="S176" i="3" s="1"/>
  <c r="Q175" i="3"/>
  <c r="L175" i="3"/>
  <c r="R175" i="3" s="1"/>
  <c r="D175" i="3"/>
  <c r="S175" i="3" s="1"/>
  <c r="Q174" i="3"/>
  <c r="L174" i="3"/>
  <c r="R174" i="3" s="1"/>
  <c r="D174" i="3"/>
  <c r="R173" i="3"/>
  <c r="S173" i="3" s="1"/>
  <c r="Q173" i="3"/>
  <c r="L173" i="3"/>
  <c r="D173" i="3"/>
  <c r="Q172" i="3"/>
  <c r="L172" i="3"/>
  <c r="R172" i="3" s="1"/>
  <c r="D172" i="3"/>
  <c r="S172" i="3" s="1"/>
  <c r="Q171" i="3"/>
  <c r="L171" i="3"/>
  <c r="R171" i="3" s="1"/>
  <c r="D171" i="3"/>
  <c r="S171" i="3" s="1"/>
  <c r="Q170" i="3"/>
  <c r="L170" i="3"/>
  <c r="R170" i="3" s="1"/>
  <c r="D170" i="3"/>
  <c r="S170" i="3" s="1"/>
  <c r="Q169" i="3"/>
  <c r="L169" i="3"/>
  <c r="R169" i="3" s="1"/>
  <c r="D169" i="3"/>
  <c r="S169" i="3" s="1"/>
  <c r="S168" i="3"/>
  <c r="R168" i="3"/>
  <c r="Q168" i="3"/>
  <c r="L168" i="3"/>
  <c r="D168" i="3"/>
  <c r="Q167" i="3"/>
  <c r="L167" i="3"/>
  <c r="R167" i="3" s="1"/>
  <c r="S167" i="3" s="1"/>
  <c r="D167" i="3"/>
  <c r="Q166" i="3"/>
  <c r="R166" i="3" s="1"/>
  <c r="L166" i="3"/>
  <c r="D166" i="3"/>
  <c r="S166" i="3" s="1"/>
  <c r="Q165" i="3"/>
  <c r="L165" i="3"/>
  <c r="R165" i="3" s="1"/>
  <c r="D165" i="3"/>
  <c r="S165" i="3" s="1"/>
  <c r="Q164" i="3"/>
  <c r="L164" i="3"/>
  <c r="R164" i="3" s="1"/>
  <c r="D164" i="3"/>
  <c r="Q163" i="3"/>
  <c r="L163" i="3"/>
  <c r="R163" i="3" s="1"/>
  <c r="D163" i="3"/>
  <c r="S163" i="3" s="1"/>
  <c r="Q162" i="3"/>
  <c r="R162" i="3" s="1"/>
  <c r="L162" i="3"/>
  <c r="D162" i="3"/>
  <c r="S162" i="3" s="1"/>
  <c r="R161" i="3"/>
  <c r="Q161" i="3"/>
  <c r="L161" i="3"/>
  <c r="D161" i="3"/>
  <c r="S161" i="3" s="1"/>
  <c r="Q160" i="3"/>
  <c r="L160" i="3"/>
  <c r="R160" i="3" s="1"/>
  <c r="D160" i="3"/>
  <c r="S160" i="3" s="1"/>
  <c r="Q159" i="3"/>
  <c r="L159" i="3"/>
  <c r="R159" i="3" s="1"/>
  <c r="S159" i="3" s="1"/>
  <c r="D159" i="3"/>
  <c r="Q158" i="3"/>
  <c r="L158" i="3"/>
  <c r="R158" i="3" s="1"/>
  <c r="D158" i="3"/>
  <c r="S158" i="3" s="1"/>
  <c r="R157" i="3"/>
  <c r="Q157" i="3"/>
  <c r="L157" i="3"/>
  <c r="D157" i="3"/>
  <c r="S157" i="3" s="1"/>
  <c r="Q156" i="3"/>
  <c r="L156" i="3"/>
  <c r="R156" i="3" s="1"/>
  <c r="D156" i="3"/>
  <c r="S156" i="3" s="1"/>
  <c r="Q155" i="3"/>
  <c r="L155" i="3"/>
  <c r="R155" i="3" s="1"/>
  <c r="D155" i="3"/>
  <c r="S155" i="3" s="1"/>
  <c r="Q154" i="3"/>
  <c r="R154" i="3" s="1"/>
  <c r="S154" i="3" s="1"/>
  <c r="L154" i="3"/>
  <c r="D154" i="3"/>
  <c r="Q153" i="3"/>
  <c r="L153" i="3"/>
  <c r="R153" i="3" s="1"/>
  <c r="D153" i="3"/>
  <c r="S153" i="3" s="1"/>
  <c r="Q152" i="3"/>
  <c r="L152" i="3"/>
  <c r="R152" i="3" s="1"/>
  <c r="D152" i="3"/>
  <c r="S152" i="3" s="1"/>
  <c r="Q151" i="3"/>
  <c r="L151" i="3"/>
  <c r="R151" i="3" s="1"/>
  <c r="D151" i="3"/>
  <c r="Q150" i="3"/>
  <c r="L150" i="3"/>
  <c r="R150" i="3" s="1"/>
  <c r="D150" i="3"/>
  <c r="S150" i="3" s="1"/>
  <c r="R149" i="3"/>
  <c r="S149" i="3" s="1"/>
  <c r="Q149" i="3"/>
  <c r="L149" i="3"/>
  <c r="D149" i="3"/>
  <c r="Q148" i="3"/>
  <c r="L148" i="3"/>
  <c r="R148" i="3" s="1"/>
  <c r="D148" i="3"/>
  <c r="S148" i="3" s="1"/>
  <c r="Q147" i="3"/>
  <c r="L147" i="3"/>
  <c r="R147" i="3" s="1"/>
  <c r="D147" i="3"/>
  <c r="S147" i="3" s="1"/>
  <c r="Q146" i="3"/>
  <c r="L146" i="3"/>
  <c r="R146" i="3" s="1"/>
  <c r="D146" i="3"/>
  <c r="S146" i="3" s="1"/>
  <c r="Q145" i="3"/>
  <c r="L145" i="3"/>
  <c r="R145" i="3" s="1"/>
  <c r="D145" i="3"/>
  <c r="S145" i="3" s="1"/>
  <c r="Q144" i="3"/>
  <c r="L144" i="3"/>
  <c r="R144" i="3" s="1"/>
  <c r="S144" i="3" s="1"/>
  <c r="D144" i="3"/>
  <c r="Q143" i="3"/>
  <c r="L143" i="3"/>
  <c r="R143" i="3" s="1"/>
  <c r="S143" i="3" s="1"/>
  <c r="D143" i="3"/>
  <c r="Q142" i="3"/>
  <c r="R142" i="3" s="1"/>
  <c r="L142" i="3"/>
  <c r="D142" i="3"/>
  <c r="S142" i="3" s="1"/>
  <c r="Q141" i="3"/>
  <c r="L141" i="3"/>
  <c r="R141" i="3" s="1"/>
  <c r="D141" i="3"/>
  <c r="Q140" i="3"/>
  <c r="L140" i="3"/>
  <c r="R140" i="3" s="1"/>
  <c r="D140" i="3"/>
  <c r="S140" i="3" s="1"/>
  <c r="Q139" i="3"/>
  <c r="L139" i="3"/>
  <c r="R139" i="3" s="1"/>
  <c r="D139" i="3"/>
  <c r="S139" i="3" s="1"/>
  <c r="Q138" i="3"/>
  <c r="R138" i="3" s="1"/>
  <c r="L138" i="3"/>
  <c r="D138" i="3"/>
  <c r="S138" i="3" s="1"/>
  <c r="R137" i="3"/>
  <c r="Q137" i="3"/>
  <c r="L137" i="3"/>
  <c r="D137" i="3"/>
  <c r="S137" i="3" s="1"/>
  <c r="S174" i="3" l="1"/>
  <c r="S186" i="3"/>
  <c r="S141" i="3"/>
  <c r="S164" i="3"/>
  <c r="S179" i="3"/>
  <c r="S151" i="3"/>
  <c r="S189" i="3"/>
  <c r="D17" i="5" l="1"/>
  <c r="D16" i="5"/>
  <c r="Q15" i="5"/>
  <c r="L15" i="5"/>
  <c r="D15" i="5"/>
  <c r="Q14" i="5"/>
  <c r="L14" i="5"/>
  <c r="D14" i="5"/>
  <c r="Q13" i="5"/>
  <c r="L13" i="5"/>
  <c r="D13" i="5"/>
  <c r="Q12" i="5"/>
  <c r="L12" i="5"/>
  <c r="D12" i="5"/>
  <c r="Q11" i="5"/>
  <c r="L11" i="5"/>
  <c r="D11" i="5"/>
  <c r="Q10" i="5"/>
  <c r="L10" i="5"/>
  <c r="D10" i="5"/>
  <c r="Q50" i="4"/>
  <c r="L50" i="4"/>
  <c r="D50" i="4"/>
  <c r="Q49" i="4"/>
  <c r="L49" i="4"/>
  <c r="D49" i="4"/>
  <c r="Q48" i="4"/>
  <c r="L48" i="4"/>
  <c r="D48" i="4"/>
  <c r="Q47" i="4"/>
  <c r="L47" i="4"/>
  <c r="D47" i="4"/>
  <c r="Q46" i="4"/>
  <c r="L46" i="4"/>
  <c r="D46" i="4"/>
  <c r="Q45" i="4"/>
  <c r="L45" i="4"/>
  <c r="D45" i="4"/>
  <c r="Q44" i="4"/>
  <c r="L44" i="4"/>
  <c r="D44" i="4"/>
  <c r="Q43" i="4"/>
  <c r="L43" i="4"/>
  <c r="D43" i="4"/>
  <c r="Q42" i="4"/>
  <c r="L42" i="4"/>
  <c r="D42" i="4"/>
  <c r="Q41" i="4"/>
  <c r="L41" i="4"/>
  <c r="D41" i="4"/>
  <c r="Q40" i="4"/>
  <c r="L40" i="4"/>
  <c r="D40" i="4"/>
  <c r="Q39" i="4"/>
  <c r="L39" i="4"/>
  <c r="D39" i="4"/>
  <c r="Q38" i="4"/>
  <c r="L38" i="4"/>
  <c r="D38" i="4"/>
  <c r="Q37" i="4"/>
  <c r="L37" i="4"/>
  <c r="D37" i="4"/>
  <c r="Q36" i="4"/>
  <c r="L36" i="4"/>
  <c r="D36" i="4"/>
  <c r="Q35" i="4"/>
  <c r="L35" i="4"/>
  <c r="D35" i="4"/>
  <c r="Q34" i="4"/>
  <c r="L34" i="4"/>
  <c r="D34" i="4"/>
  <c r="Q33" i="4"/>
  <c r="L33" i="4"/>
  <c r="D33" i="4"/>
  <c r="Q32" i="4"/>
  <c r="L32" i="4"/>
  <c r="D32" i="4"/>
  <c r="Q31" i="4"/>
  <c r="L31" i="4"/>
  <c r="D31" i="4"/>
  <c r="Q30" i="4"/>
  <c r="L30" i="4"/>
  <c r="D30" i="4"/>
  <c r="Q29" i="4"/>
  <c r="L29" i="4"/>
  <c r="D29" i="4"/>
  <c r="Q28" i="4"/>
  <c r="L28" i="4"/>
  <c r="D28" i="4"/>
  <c r="Q27" i="4"/>
  <c r="L27" i="4"/>
  <c r="D27" i="4"/>
  <c r="Q26" i="4"/>
  <c r="L26" i="4"/>
  <c r="D26" i="4"/>
  <c r="Q25" i="4"/>
  <c r="L25" i="4"/>
  <c r="D25" i="4"/>
  <c r="Q24" i="4"/>
  <c r="L24" i="4"/>
  <c r="D24" i="4"/>
  <c r="Q23" i="4"/>
  <c r="L23" i="4"/>
  <c r="D23" i="4"/>
  <c r="Q22" i="4"/>
  <c r="L22" i="4"/>
  <c r="D22" i="4"/>
  <c r="Q21" i="4"/>
  <c r="L21" i="4"/>
  <c r="D21" i="4"/>
  <c r="Q20" i="4"/>
  <c r="L20" i="4"/>
  <c r="D20" i="4"/>
  <c r="Q19" i="4"/>
  <c r="L19" i="4"/>
  <c r="D19" i="4"/>
  <c r="D55" i="3"/>
  <c r="L55" i="3"/>
  <c r="Q55" i="3"/>
  <c r="Q136" i="3"/>
  <c r="L136" i="3"/>
  <c r="D136" i="3"/>
  <c r="Q135" i="3"/>
  <c r="L135" i="3"/>
  <c r="D135" i="3"/>
  <c r="Q134" i="3"/>
  <c r="L134" i="3"/>
  <c r="D134" i="3"/>
  <c r="Q133" i="3"/>
  <c r="L133" i="3"/>
  <c r="D133" i="3"/>
  <c r="Q132" i="3"/>
  <c r="L132" i="3"/>
  <c r="D132" i="3"/>
  <c r="Q131" i="3"/>
  <c r="L131" i="3"/>
  <c r="D131" i="3"/>
  <c r="Q130" i="3"/>
  <c r="L130" i="3"/>
  <c r="D130" i="3"/>
  <c r="Q129" i="3"/>
  <c r="L129" i="3"/>
  <c r="D129" i="3"/>
  <c r="Q128" i="3"/>
  <c r="L128" i="3"/>
  <c r="D128" i="3"/>
  <c r="Q127" i="3"/>
  <c r="L127" i="3"/>
  <c r="D127" i="3"/>
  <c r="Q126" i="3"/>
  <c r="L126" i="3"/>
  <c r="D126" i="3"/>
  <c r="Q125" i="3"/>
  <c r="L125" i="3"/>
  <c r="D125" i="3"/>
  <c r="Q124" i="3"/>
  <c r="L124" i="3"/>
  <c r="D124" i="3"/>
  <c r="Q123" i="3"/>
  <c r="L123" i="3"/>
  <c r="D123" i="3"/>
  <c r="Q122" i="3"/>
  <c r="L122" i="3"/>
  <c r="D122" i="3"/>
  <c r="Q121" i="3"/>
  <c r="L121" i="3"/>
  <c r="D121" i="3"/>
  <c r="Q120" i="3"/>
  <c r="L120" i="3"/>
  <c r="D120" i="3"/>
  <c r="Q119" i="3"/>
  <c r="L119" i="3"/>
  <c r="D119" i="3"/>
  <c r="Q118" i="3"/>
  <c r="L118" i="3"/>
  <c r="D118" i="3"/>
  <c r="Q117" i="3"/>
  <c r="L117" i="3"/>
  <c r="D117" i="3"/>
  <c r="Q116" i="3"/>
  <c r="L116" i="3"/>
  <c r="D116" i="3"/>
  <c r="Q115" i="3"/>
  <c r="L115" i="3"/>
  <c r="D115" i="3"/>
  <c r="Q114" i="3"/>
  <c r="L114" i="3"/>
  <c r="D114" i="3"/>
  <c r="Q113" i="3"/>
  <c r="L113" i="3"/>
  <c r="D113" i="3"/>
  <c r="Q112" i="3"/>
  <c r="L112" i="3"/>
  <c r="D112" i="3"/>
  <c r="Q111" i="3"/>
  <c r="L111" i="3"/>
  <c r="D111" i="3"/>
  <c r="Q110" i="3"/>
  <c r="L110" i="3"/>
  <c r="D110" i="3"/>
  <c r="Q109" i="3"/>
  <c r="L109" i="3"/>
  <c r="D109" i="3"/>
  <c r="Q108" i="3"/>
  <c r="L108" i="3"/>
  <c r="D108" i="3"/>
  <c r="Q107" i="3"/>
  <c r="L107" i="3"/>
  <c r="D107" i="3"/>
  <c r="Q106" i="3"/>
  <c r="L106" i="3"/>
  <c r="D106" i="3"/>
  <c r="Q105" i="3"/>
  <c r="L105" i="3"/>
  <c r="D105" i="3"/>
  <c r="Q104" i="3"/>
  <c r="L104" i="3"/>
  <c r="D104" i="3"/>
  <c r="Q103" i="3"/>
  <c r="L103" i="3"/>
  <c r="D103" i="3"/>
  <c r="Q102" i="3"/>
  <c r="L102" i="3"/>
  <c r="Q101" i="3"/>
  <c r="L101" i="3"/>
  <c r="D101" i="3"/>
  <c r="Q100" i="3"/>
  <c r="L100" i="3"/>
  <c r="D100" i="3"/>
  <c r="Q99" i="3"/>
  <c r="L99" i="3"/>
  <c r="D99" i="3"/>
  <c r="Q98" i="3"/>
  <c r="L98" i="3"/>
  <c r="D98" i="3"/>
  <c r="Q97" i="3"/>
  <c r="L97" i="3"/>
  <c r="D97" i="3"/>
  <c r="Q96" i="3"/>
  <c r="L96" i="3"/>
  <c r="D96" i="3"/>
  <c r="Q95" i="3"/>
  <c r="L95" i="3"/>
  <c r="D95" i="3"/>
  <c r="Q94" i="3"/>
  <c r="L94" i="3"/>
  <c r="D94" i="3"/>
  <c r="Q93" i="3"/>
  <c r="L93" i="3"/>
  <c r="D93" i="3"/>
  <c r="Q92" i="3"/>
  <c r="L92" i="3"/>
  <c r="D92" i="3"/>
  <c r="Q91" i="3"/>
  <c r="L91" i="3"/>
  <c r="D91" i="3"/>
  <c r="Q90" i="3"/>
  <c r="L90" i="3"/>
  <c r="D90" i="3"/>
  <c r="Q89" i="3"/>
  <c r="L89" i="3"/>
  <c r="D89" i="3"/>
  <c r="Q88" i="3"/>
  <c r="L88" i="3"/>
  <c r="D88" i="3"/>
  <c r="Q87" i="3"/>
  <c r="L87" i="3"/>
  <c r="D87" i="3"/>
  <c r="Q86" i="3"/>
  <c r="L86" i="3"/>
  <c r="D86" i="3"/>
  <c r="Q85" i="3"/>
  <c r="L85" i="3"/>
  <c r="D85" i="3"/>
  <c r="Q84" i="3"/>
  <c r="L84" i="3"/>
  <c r="D84" i="3"/>
  <c r="Q83" i="3"/>
  <c r="L83" i="3"/>
  <c r="D83" i="3"/>
  <c r="Q82" i="3"/>
  <c r="L82" i="3"/>
  <c r="D82" i="3"/>
  <c r="Q81" i="3"/>
  <c r="L81" i="3"/>
  <c r="D81" i="3"/>
  <c r="Q80" i="3"/>
  <c r="L80" i="3"/>
  <c r="D80" i="3"/>
  <c r="Q79" i="3"/>
  <c r="L79" i="3"/>
  <c r="D79" i="3"/>
  <c r="Q78" i="3"/>
  <c r="L78" i="3"/>
  <c r="D78" i="3"/>
  <c r="Q77" i="3"/>
  <c r="L77" i="3"/>
  <c r="D77" i="3"/>
  <c r="Q76" i="3"/>
  <c r="L76" i="3"/>
  <c r="D76" i="3"/>
  <c r="Q75" i="3"/>
  <c r="L75" i="3"/>
  <c r="D75" i="3"/>
  <c r="Q74" i="3"/>
  <c r="L74" i="3"/>
  <c r="D74" i="3"/>
  <c r="Q73" i="3"/>
  <c r="L73" i="3"/>
  <c r="D73" i="3"/>
  <c r="Q72" i="3"/>
  <c r="L72" i="3"/>
  <c r="D72" i="3"/>
  <c r="Q71" i="3"/>
  <c r="L71" i="3"/>
  <c r="D71" i="3"/>
  <c r="Q70" i="3"/>
  <c r="L70" i="3"/>
  <c r="D70" i="3"/>
  <c r="Q69" i="3"/>
  <c r="L69" i="3"/>
  <c r="D69" i="3"/>
  <c r="Q68" i="3"/>
  <c r="L68" i="3"/>
  <c r="D68" i="3"/>
  <c r="Q67" i="3"/>
  <c r="L67" i="3"/>
  <c r="D67" i="3"/>
  <c r="Q66" i="3"/>
  <c r="L66" i="3"/>
  <c r="D66" i="3"/>
  <c r="Q65" i="3"/>
  <c r="L65" i="3"/>
  <c r="D65" i="3"/>
  <c r="Q64" i="3"/>
  <c r="L64" i="3"/>
  <c r="D64" i="3"/>
  <c r="Q63" i="3"/>
  <c r="L63" i="3"/>
  <c r="D63" i="3"/>
  <c r="Q62" i="3"/>
  <c r="L62" i="3"/>
  <c r="D62" i="3"/>
  <c r="Q61" i="3"/>
  <c r="L61" i="3"/>
  <c r="D61" i="3"/>
  <c r="Q60" i="3"/>
  <c r="L60" i="3"/>
  <c r="D60" i="3"/>
  <c r="Q59" i="3"/>
  <c r="L59" i="3"/>
  <c r="D59" i="3"/>
  <c r="Q58" i="3"/>
  <c r="L58" i="3"/>
  <c r="D58" i="3"/>
  <c r="Q57" i="3"/>
  <c r="L57" i="3"/>
  <c r="D57" i="3"/>
  <c r="Q56" i="3"/>
  <c r="L56" i="3"/>
  <c r="D56" i="3"/>
  <c r="Q54" i="3"/>
  <c r="L54" i="3"/>
  <c r="D54" i="3"/>
  <c r="Q53" i="3"/>
  <c r="L53" i="3"/>
  <c r="D53" i="3"/>
  <c r="Q52" i="3"/>
  <c r="L52" i="3"/>
  <c r="D52" i="3"/>
  <c r="Q51" i="3"/>
  <c r="L51" i="3"/>
  <c r="D51" i="3"/>
  <c r="Q50" i="3"/>
  <c r="L50" i="3"/>
  <c r="D50" i="3"/>
  <c r="Q49" i="3"/>
  <c r="L49" i="3"/>
  <c r="D49" i="3"/>
  <c r="Q48" i="3"/>
  <c r="L48" i="3"/>
  <c r="D48" i="3"/>
  <c r="Q47" i="3"/>
  <c r="L47" i="3"/>
  <c r="D47" i="3"/>
  <c r="Q46" i="3"/>
  <c r="L46" i="3"/>
  <c r="D46" i="3"/>
  <c r="Q45" i="3"/>
  <c r="L45" i="3"/>
  <c r="D45" i="3"/>
  <c r="Q44" i="3"/>
  <c r="L44" i="3"/>
  <c r="D44" i="3"/>
  <c r="Q43" i="3"/>
  <c r="L43" i="3"/>
  <c r="D43" i="3"/>
  <c r="R136" i="3" l="1"/>
  <c r="S136" i="3" s="1"/>
  <c r="R55" i="3"/>
  <c r="S55" i="3" s="1"/>
  <c r="R12" i="5"/>
  <c r="S12" i="5" s="1"/>
  <c r="R15" i="5"/>
  <c r="S15" i="5" s="1"/>
  <c r="R11" i="5"/>
  <c r="S11" i="5" s="1"/>
  <c r="R10" i="5"/>
  <c r="S10" i="5" s="1"/>
  <c r="R13" i="5"/>
  <c r="S13" i="5" s="1"/>
  <c r="R14" i="5"/>
  <c r="S14" i="5" s="1"/>
  <c r="R21" i="4"/>
  <c r="S21" i="4" s="1"/>
  <c r="R31" i="4"/>
  <c r="S31" i="4" s="1"/>
  <c r="R38" i="4"/>
  <c r="S38" i="4" s="1"/>
  <c r="R25" i="4"/>
  <c r="S25" i="4" s="1"/>
  <c r="R40" i="4"/>
  <c r="S40" i="4" s="1"/>
  <c r="R49" i="4"/>
  <c r="S49" i="4" s="1"/>
  <c r="R47" i="4"/>
  <c r="S47" i="4" s="1"/>
  <c r="R48" i="4"/>
  <c r="S48" i="4" s="1"/>
  <c r="R30" i="4"/>
  <c r="S30" i="4" s="1"/>
  <c r="R26" i="4"/>
  <c r="S26" i="4" s="1"/>
  <c r="R33" i="4"/>
  <c r="S33" i="4" s="1"/>
  <c r="R37" i="4"/>
  <c r="S37" i="4" s="1"/>
  <c r="R44" i="4"/>
  <c r="S44" i="4" s="1"/>
  <c r="R32" i="4"/>
  <c r="S32" i="4" s="1"/>
  <c r="R23" i="4"/>
  <c r="S23" i="4" s="1"/>
  <c r="R29" i="4"/>
  <c r="S29" i="4" s="1"/>
  <c r="R35" i="4"/>
  <c r="S35" i="4" s="1"/>
  <c r="R42" i="4"/>
  <c r="S42" i="4" s="1"/>
  <c r="R27" i="4"/>
  <c r="S27" i="4" s="1"/>
  <c r="R34" i="4"/>
  <c r="S34" i="4" s="1"/>
  <c r="R43" i="4"/>
  <c r="S43" i="4" s="1"/>
  <c r="R24" i="4"/>
  <c r="S24" i="4" s="1"/>
  <c r="R28" i="4"/>
  <c r="S28" i="4" s="1"/>
  <c r="R39" i="4"/>
  <c r="S39" i="4" s="1"/>
  <c r="R19" i="4"/>
  <c r="S19" i="4" s="1"/>
  <c r="R22" i="4"/>
  <c r="S22" i="4" s="1"/>
  <c r="R36" i="4"/>
  <c r="S36" i="4" s="1"/>
  <c r="R41" i="4"/>
  <c r="S41" i="4" s="1"/>
  <c r="R45" i="4"/>
  <c r="S45" i="4" s="1"/>
  <c r="R20" i="4"/>
  <c r="S20" i="4" s="1"/>
  <c r="R46" i="4"/>
  <c r="S46" i="4" s="1"/>
  <c r="R50" i="4"/>
  <c r="S50" i="4" s="1"/>
  <c r="R68" i="3"/>
  <c r="S68" i="3" s="1"/>
  <c r="R76" i="3"/>
  <c r="S76" i="3" s="1"/>
  <c r="R47" i="3"/>
  <c r="S47" i="3" s="1"/>
  <c r="R54" i="3"/>
  <c r="S54" i="3" s="1"/>
  <c r="R63" i="3"/>
  <c r="S63" i="3" s="1"/>
  <c r="R79" i="3"/>
  <c r="S79" i="3" s="1"/>
  <c r="R95" i="3"/>
  <c r="S95" i="3" s="1"/>
  <c r="R114" i="3"/>
  <c r="S114" i="3" s="1"/>
  <c r="R59" i="3"/>
  <c r="S59" i="3" s="1"/>
  <c r="R67" i="3"/>
  <c r="S67" i="3" s="1"/>
  <c r="R45" i="3"/>
  <c r="S45" i="3" s="1"/>
  <c r="R113" i="3"/>
  <c r="S113" i="3" s="1"/>
  <c r="R99" i="3"/>
  <c r="S99" i="3" s="1"/>
  <c r="R53" i="3"/>
  <c r="S53" i="3" s="1"/>
  <c r="R43" i="3"/>
  <c r="S43" i="3" s="1"/>
  <c r="R69" i="3"/>
  <c r="S69" i="3" s="1"/>
  <c r="R77" i="3"/>
  <c r="S77" i="3" s="1"/>
  <c r="R101" i="3"/>
  <c r="S101" i="3" s="1"/>
  <c r="R104" i="3"/>
  <c r="S104" i="3" s="1"/>
  <c r="R85" i="3"/>
  <c r="S85" i="3" s="1"/>
  <c r="R93" i="3"/>
  <c r="S93" i="3" s="1"/>
  <c r="R122" i="3"/>
  <c r="S122" i="3" s="1"/>
  <c r="R130" i="3"/>
  <c r="S130" i="3" s="1"/>
  <c r="R75" i="3"/>
  <c r="S75" i="3" s="1"/>
  <c r="R112" i="3"/>
  <c r="S112" i="3" s="1"/>
  <c r="R120" i="3"/>
  <c r="S120" i="3" s="1"/>
  <c r="R128" i="3"/>
  <c r="S128" i="3" s="1"/>
  <c r="R86" i="3"/>
  <c r="S86" i="3" s="1"/>
  <c r="R44" i="3"/>
  <c r="S44" i="3" s="1"/>
  <c r="R71" i="3"/>
  <c r="S71" i="3" s="1"/>
  <c r="R100" i="3"/>
  <c r="S100" i="3" s="1"/>
  <c r="R108" i="3"/>
  <c r="S108" i="3" s="1"/>
  <c r="R121" i="3"/>
  <c r="S121" i="3" s="1"/>
  <c r="R61" i="3"/>
  <c r="S61" i="3" s="1"/>
  <c r="R52" i="3"/>
  <c r="S52" i="3" s="1"/>
  <c r="R58" i="3"/>
  <c r="S58" i="3" s="1"/>
  <c r="R66" i="3"/>
  <c r="S66" i="3" s="1"/>
  <c r="R84" i="3"/>
  <c r="S84" i="3" s="1"/>
  <c r="R97" i="3"/>
  <c r="S97" i="3" s="1"/>
  <c r="R105" i="3"/>
  <c r="S105" i="3" s="1"/>
  <c r="R123" i="3"/>
  <c r="S123" i="3" s="1"/>
  <c r="R56" i="3"/>
  <c r="S56" i="3" s="1"/>
  <c r="R103" i="3"/>
  <c r="S103" i="3" s="1"/>
  <c r="R126" i="3"/>
  <c r="S126" i="3" s="1"/>
  <c r="R134" i="3"/>
  <c r="S134" i="3" s="1"/>
  <c r="R50" i="3"/>
  <c r="S50" i="3" s="1"/>
  <c r="R72" i="3"/>
  <c r="S72" i="3" s="1"/>
  <c r="R82" i="3"/>
  <c r="S82" i="3" s="1"/>
  <c r="R90" i="3"/>
  <c r="S90" i="3" s="1"/>
  <c r="R98" i="3"/>
  <c r="S98" i="3" s="1"/>
  <c r="R106" i="3"/>
  <c r="S106" i="3" s="1"/>
  <c r="R116" i="3"/>
  <c r="S116" i="3" s="1"/>
  <c r="R132" i="3"/>
  <c r="S132" i="3" s="1"/>
  <c r="R48" i="3"/>
  <c r="S48" i="3" s="1"/>
  <c r="R51" i="3"/>
  <c r="S51" i="3" s="1"/>
  <c r="R57" i="3"/>
  <c r="S57" i="3" s="1"/>
  <c r="R65" i="3"/>
  <c r="S65" i="3" s="1"/>
  <c r="R80" i="3"/>
  <c r="S80" i="3" s="1"/>
  <c r="R83" i="3"/>
  <c r="S83" i="3" s="1"/>
  <c r="R88" i="3"/>
  <c r="S88" i="3" s="1"/>
  <c r="R91" i="3"/>
  <c r="S91" i="3" s="1"/>
  <c r="R109" i="3"/>
  <c r="S109" i="3" s="1"/>
  <c r="R119" i="3"/>
  <c r="S119" i="3" s="1"/>
  <c r="R127" i="3"/>
  <c r="S127" i="3" s="1"/>
  <c r="R135" i="3"/>
  <c r="S135" i="3" s="1"/>
  <c r="R102" i="3"/>
  <c r="S102" i="3" s="1"/>
  <c r="R117" i="3"/>
  <c r="S117" i="3" s="1"/>
  <c r="R125" i="3"/>
  <c r="S125" i="3" s="1"/>
  <c r="R46" i="3"/>
  <c r="S46" i="3" s="1"/>
  <c r="R73" i="3"/>
  <c r="S73" i="3" s="1"/>
  <c r="R78" i="3"/>
  <c r="S78" i="3" s="1"/>
  <c r="R110" i="3"/>
  <c r="S110" i="3" s="1"/>
  <c r="R115" i="3"/>
  <c r="S115" i="3" s="1"/>
  <c r="R49" i="3"/>
  <c r="S49" i="3" s="1"/>
  <c r="R118" i="3"/>
  <c r="S118" i="3" s="1"/>
  <c r="R64" i="3"/>
  <c r="S64" i="3" s="1"/>
  <c r="R74" i="3"/>
  <c r="S74" i="3" s="1"/>
  <c r="R96" i="3"/>
  <c r="S96" i="3" s="1"/>
  <c r="R111" i="3"/>
  <c r="S111" i="3" s="1"/>
  <c r="R133" i="3"/>
  <c r="S133" i="3" s="1"/>
  <c r="R81" i="3"/>
  <c r="S81" i="3" s="1"/>
  <c r="R62" i="3"/>
  <c r="S62" i="3" s="1"/>
  <c r="R89" i="3"/>
  <c r="S89" i="3" s="1"/>
  <c r="R94" i="3"/>
  <c r="S94" i="3" s="1"/>
  <c r="R131" i="3"/>
  <c r="S131" i="3" s="1"/>
  <c r="R60" i="3"/>
  <c r="S60" i="3" s="1"/>
  <c r="R87" i="3"/>
  <c r="S87" i="3" s="1"/>
  <c r="R92" i="3"/>
  <c r="S92" i="3" s="1"/>
  <c r="R124" i="3"/>
  <c r="S124" i="3" s="1"/>
  <c r="R129" i="3"/>
  <c r="S129" i="3" s="1"/>
  <c r="R70" i="3"/>
  <c r="S70" i="3" s="1"/>
  <c r="R107" i="3"/>
  <c r="S107" i="3" s="1"/>
  <c r="Q9" i="5" l="1"/>
  <c r="L9" i="5"/>
  <c r="Q8" i="5"/>
  <c r="L8" i="5"/>
  <c r="Q18" i="4"/>
  <c r="L18" i="4"/>
  <c r="D18" i="4"/>
  <c r="Q17" i="4"/>
  <c r="L17" i="4"/>
  <c r="D17" i="4"/>
  <c r="Q16" i="4"/>
  <c r="L16" i="4"/>
  <c r="D16" i="4"/>
  <c r="Q15" i="4"/>
  <c r="L15" i="4"/>
  <c r="Q14" i="4"/>
  <c r="L14" i="4"/>
  <c r="Q13" i="4"/>
  <c r="L13" i="4"/>
  <c r="Q12" i="4"/>
  <c r="L12" i="4"/>
  <c r="Q11" i="4"/>
  <c r="L11" i="4"/>
  <c r="Q10" i="4"/>
  <c r="L10" i="4"/>
  <c r="Q9" i="4"/>
  <c r="L9" i="4"/>
  <c r="Q8" i="4"/>
  <c r="L8" i="4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L42" i="3"/>
  <c r="R8" i="5" l="1"/>
  <c r="S8" i="5" s="1"/>
  <c r="R9" i="5"/>
  <c r="S9" i="5" s="1"/>
  <c r="R13" i="4"/>
  <c r="S13" i="4" s="1"/>
  <c r="R14" i="4"/>
  <c r="S14" i="4" s="1"/>
  <c r="R17" i="4"/>
  <c r="S17" i="4" s="1"/>
  <c r="R18" i="4"/>
  <c r="S18" i="4" s="1"/>
  <c r="R8" i="4"/>
  <c r="S8" i="4" s="1"/>
  <c r="R12" i="4"/>
  <c r="S12" i="4" s="1"/>
  <c r="R9" i="4"/>
  <c r="S9" i="4" s="1"/>
  <c r="R11" i="4"/>
  <c r="S11" i="4" s="1"/>
  <c r="R10" i="4"/>
  <c r="S10" i="4" s="1"/>
  <c r="R15" i="4"/>
  <c r="S15" i="4" s="1"/>
  <c r="R16" i="4"/>
  <c r="S16" i="4" s="1"/>
  <c r="R42" i="3"/>
  <c r="Q9" i="3" l="1"/>
  <c r="Q10" i="3"/>
  <c r="Q11" i="3"/>
  <c r="Q12" i="3"/>
  <c r="Q13" i="3"/>
  <c r="Q14" i="3"/>
  <c r="Q15" i="3"/>
  <c r="Q16" i="3"/>
  <c r="Q17" i="3"/>
  <c r="Q18" i="3"/>
  <c r="Q19" i="3"/>
  <c r="Q8" i="3"/>
  <c r="L10" i="3"/>
  <c r="L11" i="3"/>
  <c r="L12" i="3"/>
  <c r="L13" i="3"/>
  <c r="L14" i="3"/>
  <c r="L15" i="3"/>
  <c r="L16" i="3"/>
  <c r="L17" i="3"/>
  <c r="L18" i="3"/>
  <c r="L19" i="3"/>
  <c r="L20" i="3"/>
  <c r="L21" i="3"/>
  <c r="R21" i="3" s="1"/>
  <c r="S21" i="3" s="1"/>
  <c r="L22" i="3"/>
  <c r="R22" i="3" s="1"/>
  <c r="S22" i="3" s="1"/>
  <c r="L23" i="3"/>
  <c r="R23" i="3" s="1"/>
  <c r="S23" i="3" s="1"/>
  <c r="L24" i="3"/>
  <c r="L25" i="3"/>
  <c r="R25" i="3" s="1"/>
  <c r="S25" i="3" s="1"/>
  <c r="L26" i="3"/>
  <c r="R26" i="3" s="1"/>
  <c r="S26" i="3" s="1"/>
  <c r="L27" i="3"/>
  <c r="L28" i="3"/>
  <c r="L29" i="3"/>
  <c r="R29" i="3" s="1"/>
  <c r="S29" i="3" s="1"/>
  <c r="L30" i="3"/>
  <c r="R30" i="3" s="1"/>
  <c r="S30" i="3" s="1"/>
  <c r="L31" i="3"/>
  <c r="R31" i="3" s="1"/>
  <c r="S31" i="3" s="1"/>
  <c r="L32" i="3"/>
  <c r="L33" i="3"/>
  <c r="R33" i="3" s="1"/>
  <c r="L34" i="3"/>
  <c r="R34" i="3" s="1"/>
  <c r="L35" i="3"/>
  <c r="L36" i="3"/>
  <c r="L37" i="3"/>
  <c r="R37" i="3" s="1"/>
  <c r="L38" i="3"/>
  <c r="R38" i="3" s="1"/>
  <c r="L39" i="3"/>
  <c r="R39" i="3" s="1"/>
  <c r="L40" i="3"/>
  <c r="L41" i="3"/>
  <c r="R41" i="3" s="1"/>
  <c r="L9" i="3"/>
  <c r="L8" i="3"/>
  <c r="R8" i="3" l="1"/>
  <c r="S8" i="3" s="1"/>
  <c r="R18" i="3"/>
  <c r="S18" i="3" s="1"/>
  <c r="R9" i="3"/>
  <c r="S9" i="3" s="1"/>
  <c r="R10" i="3"/>
  <c r="S10" i="3" s="1"/>
  <c r="R13" i="3"/>
  <c r="S13" i="3" s="1"/>
  <c r="R17" i="3"/>
  <c r="S17" i="3" s="1"/>
  <c r="R15" i="3"/>
  <c r="S15" i="3" s="1"/>
  <c r="R14" i="3"/>
  <c r="S14" i="3" s="1"/>
  <c r="R35" i="3"/>
  <c r="R27" i="3"/>
  <c r="S27" i="3" s="1"/>
  <c r="R19" i="3"/>
  <c r="S19" i="3" s="1"/>
  <c r="R11" i="3"/>
  <c r="S11" i="3" s="1"/>
  <c r="R12" i="3"/>
  <c r="S12" i="3" s="1"/>
  <c r="R40" i="3"/>
  <c r="R32" i="3"/>
  <c r="R24" i="3"/>
  <c r="S24" i="3" s="1"/>
  <c r="R16" i="3"/>
  <c r="S16" i="3" s="1"/>
  <c r="R36" i="3"/>
  <c r="R28" i="3"/>
  <c r="S28" i="3" s="1"/>
  <c r="R20" i="3"/>
  <c r="S20" i="3" s="1"/>
  <c r="D42" i="3"/>
  <c r="S42" i="3" s="1"/>
  <c r="D41" i="3"/>
  <c r="S41" i="3" s="1"/>
  <c r="D40" i="3"/>
  <c r="D39" i="3"/>
  <c r="S39" i="3" s="1"/>
  <c r="D38" i="3"/>
  <c r="S38" i="3" s="1"/>
  <c r="D37" i="3"/>
  <c r="D36" i="3"/>
  <c r="D35" i="3"/>
  <c r="D34" i="3"/>
  <c r="D33" i="3"/>
  <c r="S33" i="3" s="1"/>
  <c r="D32" i="3"/>
  <c r="S36" i="3" l="1"/>
  <c r="S35" i="3"/>
  <c r="S32" i="3"/>
  <c r="S40" i="3"/>
  <c r="S34" i="3"/>
  <c r="S37" i="3"/>
</calcChain>
</file>

<file path=xl/sharedStrings.xml><?xml version="1.0" encoding="utf-8"?>
<sst xmlns="http://schemas.openxmlformats.org/spreadsheetml/2006/main" count="289" uniqueCount="131">
  <si>
    <t xml:space="preserve"> </t>
  </si>
  <si>
    <t xml:space="preserve">    Créances sur l'économie</t>
  </si>
  <si>
    <t>-</t>
  </si>
  <si>
    <t xml:space="preserve">            Créances nettes sur l'Etat</t>
  </si>
  <si>
    <t>CREDIT INTERIEUR</t>
  </si>
  <si>
    <t>Source : Compilé sur base des données de la situation monétaire et des établissements financiers.</t>
  </si>
  <si>
    <t>.</t>
  </si>
  <si>
    <t>Créances nettes sur l'Etat</t>
  </si>
  <si>
    <t>Créances sur l'économie</t>
  </si>
  <si>
    <t>Total actif</t>
  </si>
  <si>
    <t>Avoirs extérieurs</t>
  </si>
  <si>
    <t>Prêts et  Avances</t>
  </si>
  <si>
    <t xml:space="preserve">Autres  créances </t>
  </si>
  <si>
    <t xml:space="preserve">Crédit  spécial </t>
  </si>
  <si>
    <t xml:space="preserve">créances  rééchelonnées </t>
  </si>
  <si>
    <t xml:space="preserve"> Créances sur les sociétés à participation       publique</t>
  </si>
  <si>
    <t xml:space="preserve">   Créances sur le secteur     privé</t>
  </si>
  <si>
    <t>Créances sur les administrations locales</t>
  </si>
  <si>
    <t xml:space="preserve">   Dépôts de l' Administration Centrale</t>
  </si>
  <si>
    <t>SITUATION FINANCIERE (en millions de BIF)</t>
  </si>
  <si>
    <t>Total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</si>
  <si>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</si>
  <si>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</si>
  <si>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</si>
  <si>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</si>
  <si>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</si>
  <si>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</si>
  <si>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</si>
  <si>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</si>
  <si>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</si>
  <si>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</si>
  <si>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</si>
  <si>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</si>
  <si>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</si>
  <si>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</si>
  <si>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Situation financière</t>
  </si>
  <si>
    <t>Actif situation financière données mensuelles</t>
  </si>
  <si>
    <t>Actif situation financière trimestrielles</t>
  </si>
  <si>
    <t>Actif situation financière données annuelles</t>
  </si>
  <si>
    <t xml:space="preserve">  Engagements extérieurs</t>
  </si>
  <si>
    <t xml:space="preserve"> Avoirs extérieurs nets</t>
  </si>
  <si>
    <t>Prêts et Avances</t>
  </si>
  <si>
    <t xml:space="preserve">  Bons et obligations du Trésor</t>
  </si>
  <si>
    <t xml:space="preserve">   Certificats du Trésor</t>
  </si>
  <si>
    <t xml:space="preserve">   Dépôts d'agences gouvernementales</t>
  </si>
  <si>
    <t>Total actif (créances nettes sur l'étranger+crédit intérieur)</t>
  </si>
  <si>
    <t>Actif situation financière.xls</t>
  </si>
  <si>
    <t>Créances nettes sur l'Etranger</t>
  </si>
  <si>
    <t>Période           Rubliques</t>
  </si>
  <si>
    <t xml:space="preserve">Autres créances </t>
  </si>
  <si>
    <t>Dépôts de l' Administration  Centrale</t>
  </si>
  <si>
    <t>Créances sur les sociétés à participation publique</t>
  </si>
  <si>
    <t>Période              Rubliques</t>
  </si>
  <si>
    <t xml:space="preserve"> Engagements extérieurs</t>
  </si>
  <si>
    <t xml:space="preserve"> Bons et obligations du Trésor</t>
  </si>
  <si>
    <t>Dépôts d'agences gouvernementales</t>
  </si>
  <si>
    <t xml:space="preserve"> Créances sur le secteur     privé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</si>
  <si>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</si>
  <si>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</si>
  <si>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</si>
  <si>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</si>
  <si>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Créances nettes sur l'étranger</t>
  </si>
  <si>
    <t>CREDIT INTERIEUR(créances nettes sur l'ETAT+Créances sur l'économie)</t>
  </si>
  <si>
    <t xml:space="preserve">Créances rééchelonnées </t>
  </si>
  <si>
    <t>Les données les plus récentes</t>
  </si>
  <si>
    <t>Actif situation financière renseigne sur la consolidation de l'actif de la situation monétaire ,des établissements financiers et des sociétés d'assurance.</t>
  </si>
  <si>
    <t>Réserves techniques d'assurance</t>
  </si>
  <si>
    <t>II.8.1</t>
  </si>
  <si>
    <r>
      <t>Juin-21</t>
    </r>
    <r>
      <rPr>
        <vertAlign val="superscript"/>
        <sz val="12"/>
        <rFont val="Cambria"/>
        <family val="1"/>
      </rPr>
      <t>(p)</t>
    </r>
  </si>
  <si>
    <r>
      <t>Juillet-21</t>
    </r>
    <r>
      <rPr>
        <vertAlign val="superscript"/>
        <sz val="12"/>
        <rFont val="Cambria"/>
        <family val="1"/>
      </rPr>
      <t>(p)</t>
    </r>
  </si>
  <si>
    <r>
      <t>Août-21</t>
    </r>
    <r>
      <rPr>
        <vertAlign val="superscript"/>
        <sz val="12"/>
        <rFont val="Cambria"/>
        <family val="1"/>
      </rPr>
      <t>(p)</t>
    </r>
  </si>
  <si>
    <r>
      <t>Septembre-21</t>
    </r>
    <r>
      <rPr>
        <vertAlign val="superscript"/>
        <sz val="12"/>
        <rFont val="Cambria"/>
        <family val="1"/>
      </rPr>
      <t>(p)</t>
    </r>
  </si>
  <si>
    <r>
      <t>Octobre-21</t>
    </r>
    <r>
      <rPr>
        <vertAlign val="superscript"/>
        <sz val="12"/>
        <rFont val="Cambria"/>
        <family val="1"/>
      </rPr>
      <t>(p)</t>
    </r>
  </si>
  <si>
    <r>
      <t>Novembre-21</t>
    </r>
    <r>
      <rPr>
        <vertAlign val="superscript"/>
        <sz val="12"/>
        <rFont val="Cambria"/>
        <family val="1"/>
      </rPr>
      <t>(p)</t>
    </r>
  </si>
  <si>
    <r>
      <t>Décembre-21</t>
    </r>
    <r>
      <rPr>
        <vertAlign val="superscript"/>
        <sz val="12"/>
        <rFont val="Cambria"/>
        <family val="1"/>
      </rPr>
      <t>(p)</t>
    </r>
  </si>
  <si>
    <r>
      <t>Janvier-22</t>
    </r>
    <r>
      <rPr>
        <vertAlign val="superscript"/>
        <sz val="12"/>
        <rFont val="Cambria"/>
        <family val="1"/>
      </rPr>
      <t>(p)</t>
    </r>
  </si>
  <si>
    <r>
      <t>Février-22</t>
    </r>
    <r>
      <rPr>
        <vertAlign val="superscript"/>
        <sz val="12"/>
        <rFont val="Cambria"/>
        <family val="1"/>
      </rPr>
      <t>(p)</t>
    </r>
  </si>
  <si>
    <r>
      <t>Mars-22</t>
    </r>
    <r>
      <rPr>
        <vertAlign val="superscript"/>
        <sz val="12"/>
        <rFont val="Cambria"/>
        <family val="1"/>
      </rPr>
      <t>(p)</t>
    </r>
  </si>
  <si>
    <r>
      <t>Avril-22</t>
    </r>
    <r>
      <rPr>
        <vertAlign val="superscript"/>
        <sz val="12"/>
        <rFont val="Cambria"/>
        <family val="1"/>
      </rPr>
      <t>(p)</t>
    </r>
  </si>
  <si>
    <r>
      <t>Mai-22</t>
    </r>
    <r>
      <rPr>
        <vertAlign val="superscript"/>
        <sz val="12"/>
        <rFont val="Cambria"/>
        <family val="1"/>
      </rPr>
      <t>(p)</t>
    </r>
  </si>
  <si>
    <r>
      <t>Juin-22</t>
    </r>
    <r>
      <rPr>
        <vertAlign val="superscript"/>
        <sz val="12"/>
        <rFont val="Cambria"/>
        <family val="1"/>
      </rPr>
      <t>(p)</t>
    </r>
  </si>
  <si>
    <r>
      <t>Juillet-22</t>
    </r>
    <r>
      <rPr>
        <vertAlign val="superscript"/>
        <sz val="12"/>
        <rFont val="Cambria"/>
        <family val="1"/>
      </rPr>
      <t>(p)</t>
    </r>
  </si>
  <si>
    <r>
      <t>Août-22</t>
    </r>
    <r>
      <rPr>
        <vertAlign val="superscript"/>
        <sz val="12"/>
        <rFont val="Cambria"/>
        <family val="1"/>
      </rPr>
      <t>(p)</t>
    </r>
  </si>
  <si>
    <r>
      <t>Septembre-22</t>
    </r>
    <r>
      <rPr>
        <vertAlign val="superscript"/>
        <sz val="12"/>
        <rFont val="Cambria"/>
        <family val="1"/>
      </rPr>
      <t>(p)</t>
    </r>
  </si>
  <si>
    <r>
      <t>Octobre-22</t>
    </r>
    <r>
      <rPr>
        <vertAlign val="superscript"/>
        <sz val="12"/>
        <rFont val="Cambria"/>
        <family val="1"/>
      </rPr>
      <t>(p)</t>
    </r>
  </si>
  <si>
    <r>
      <t>Novembre-22</t>
    </r>
    <r>
      <rPr>
        <vertAlign val="superscript"/>
        <sz val="12"/>
        <rFont val="Cambria"/>
        <family val="1"/>
      </rPr>
      <t>(p)</t>
    </r>
  </si>
  <si>
    <r>
      <t>Décembre-22</t>
    </r>
    <r>
      <rPr>
        <vertAlign val="superscript"/>
        <sz val="12"/>
        <rFont val="Cambria"/>
        <family val="1"/>
      </rPr>
      <t>(p)</t>
    </r>
  </si>
  <si>
    <r>
      <t>Janvier-23</t>
    </r>
    <r>
      <rPr>
        <vertAlign val="superscript"/>
        <sz val="12"/>
        <rFont val="Cambria"/>
        <family val="1"/>
      </rPr>
      <t>(p)</t>
    </r>
  </si>
  <si>
    <r>
      <t>Février-23</t>
    </r>
    <r>
      <rPr>
        <vertAlign val="superscript"/>
        <sz val="12"/>
        <rFont val="Cambria"/>
        <family val="1"/>
      </rPr>
      <t>(p)</t>
    </r>
  </si>
  <si>
    <r>
      <t>Mars-23</t>
    </r>
    <r>
      <rPr>
        <vertAlign val="superscript"/>
        <sz val="12"/>
        <rFont val="Cambria"/>
        <family val="1"/>
      </rPr>
      <t>(p)</t>
    </r>
  </si>
  <si>
    <r>
      <t>Avril-23</t>
    </r>
    <r>
      <rPr>
        <vertAlign val="superscript"/>
        <sz val="12"/>
        <rFont val="Cambria"/>
        <family val="1"/>
      </rPr>
      <t>(p)</t>
    </r>
  </si>
  <si>
    <r>
      <t>Mai-23</t>
    </r>
    <r>
      <rPr>
        <vertAlign val="superscript"/>
        <sz val="12"/>
        <rFont val="Cambria"/>
        <family val="1"/>
      </rPr>
      <t>(p)</t>
    </r>
  </si>
  <si>
    <r>
      <t>Juin-23</t>
    </r>
    <r>
      <rPr>
        <vertAlign val="superscript"/>
        <sz val="12"/>
        <rFont val="Cambria"/>
        <family val="1"/>
      </rPr>
      <t>(p)</t>
    </r>
  </si>
  <si>
    <r>
      <t>Juillet-23</t>
    </r>
    <r>
      <rPr>
        <vertAlign val="superscript"/>
        <sz val="12"/>
        <rFont val="Cambria"/>
        <family val="1"/>
      </rPr>
      <t>(p)</t>
    </r>
  </si>
  <si>
    <r>
      <t>Août-23</t>
    </r>
    <r>
      <rPr>
        <vertAlign val="superscript"/>
        <sz val="12"/>
        <rFont val="Cambria"/>
        <family val="1"/>
      </rPr>
      <t>(p)</t>
    </r>
  </si>
  <si>
    <r>
      <t>Septembre-23</t>
    </r>
    <r>
      <rPr>
        <vertAlign val="superscript"/>
        <sz val="12"/>
        <rFont val="Cambria"/>
        <family val="1"/>
      </rPr>
      <t>(p)</t>
    </r>
  </si>
  <si>
    <r>
      <t>Octobre-23</t>
    </r>
    <r>
      <rPr>
        <vertAlign val="superscript"/>
        <sz val="12"/>
        <rFont val="Cambria"/>
        <family val="1"/>
      </rPr>
      <t>(p)</t>
    </r>
  </si>
  <si>
    <r>
      <t>Novembre-23</t>
    </r>
    <r>
      <rPr>
        <vertAlign val="superscript"/>
        <sz val="12"/>
        <rFont val="Cambria"/>
        <family val="1"/>
      </rPr>
      <t>(p)</t>
    </r>
  </si>
  <si>
    <r>
      <t>Décembre-23</t>
    </r>
    <r>
      <rPr>
        <vertAlign val="superscript"/>
        <sz val="12"/>
        <rFont val="Cambria"/>
        <family val="1"/>
      </rPr>
      <t>(p)</t>
    </r>
  </si>
  <si>
    <r>
      <t>Janvier-24</t>
    </r>
    <r>
      <rPr>
        <vertAlign val="superscript"/>
        <sz val="12"/>
        <rFont val="Cambria"/>
        <family val="1"/>
      </rPr>
      <t>(p)</t>
    </r>
  </si>
  <si>
    <r>
      <t>Février-24</t>
    </r>
    <r>
      <rPr>
        <vertAlign val="superscript"/>
        <sz val="12"/>
        <rFont val="Cambria"/>
        <family val="1"/>
      </rPr>
      <t>(p)</t>
    </r>
  </si>
  <si>
    <r>
      <t>Mars-24</t>
    </r>
    <r>
      <rPr>
        <vertAlign val="superscript"/>
        <sz val="12"/>
        <rFont val="Cambria"/>
        <family val="1"/>
      </rPr>
      <t>(p)</t>
    </r>
  </si>
  <si>
    <r>
      <t>Avril-24</t>
    </r>
    <r>
      <rPr>
        <vertAlign val="superscript"/>
        <sz val="12"/>
        <rFont val="Cambria"/>
        <family val="1"/>
      </rPr>
      <t>(p)</t>
    </r>
  </si>
  <si>
    <r>
      <t>Mai-24</t>
    </r>
    <r>
      <rPr>
        <vertAlign val="superscript"/>
        <sz val="12"/>
        <rFont val="Cambria"/>
        <family val="1"/>
      </rPr>
      <t>(p)</t>
    </r>
  </si>
  <si>
    <r>
      <t>Juin-24</t>
    </r>
    <r>
      <rPr>
        <vertAlign val="superscript"/>
        <sz val="12"/>
        <rFont val="Cambria"/>
        <family val="1"/>
      </rPr>
      <t>(p)</t>
    </r>
  </si>
  <si>
    <r>
      <t>Juillet-24</t>
    </r>
    <r>
      <rPr>
        <vertAlign val="superscript"/>
        <sz val="12"/>
        <rFont val="Cambria"/>
        <family val="1"/>
      </rPr>
      <t>(p)</t>
    </r>
  </si>
  <si>
    <r>
      <t>Août-24</t>
    </r>
    <r>
      <rPr>
        <vertAlign val="superscript"/>
        <sz val="12"/>
        <rFont val="Cambria"/>
        <family val="1"/>
      </rPr>
      <t>(p)</t>
    </r>
  </si>
  <si>
    <r>
      <t>Septembre-24</t>
    </r>
    <r>
      <rPr>
        <vertAlign val="superscript"/>
        <sz val="12"/>
        <rFont val="Cambria"/>
        <family val="1"/>
      </rPr>
      <t>(p)</t>
    </r>
  </si>
  <si>
    <r>
      <t>Octobre-24</t>
    </r>
    <r>
      <rPr>
        <vertAlign val="superscript"/>
        <sz val="12"/>
        <rFont val="Cambria"/>
        <family val="1"/>
      </rPr>
      <t>(p)</t>
    </r>
  </si>
  <si>
    <r>
      <t>Novembre-24</t>
    </r>
    <r>
      <rPr>
        <vertAlign val="superscript"/>
        <sz val="12"/>
        <rFont val="Cambria"/>
        <family val="1"/>
      </rPr>
      <t>(p)</t>
    </r>
  </si>
  <si>
    <r>
      <t>Décembre-24</t>
    </r>
    <r>
      <rPr>
        <vertAlign val="superscript"/>
        <sz val="12"/>
        <rFont val="Cambria"/>
        <family val="1"/>
      </rPr>
      <t>(p)</t>
    </r>
  </si>
  <si>
    <r>
      <t>Janvier-25</t>
    </r>
    <r>
      <rPr>
        <vertAlign val="superscript"/>
        <sz val="12"/>
        <rFont val="Cambria"/>
        <family val="1"/>
      </rPr>
      <t>(p)</t>
    </r>
  </si>
  <si>
    <r>
      <t>Février-25</t>
    </r>
    <r>
      <rPr>
        <vertAlign val="superscript"/>
        <sz val="12"/>
        <rFont val="Cambria"/>
        <family val="1"/>
      </rPr>
      <t>(p)</t>
    </r>
  </si>
  <si>
    <r>
      <t>Mars-25</t>
    </r>
    <r>
      <rPr>
        <vertAlign val="superscript"/>
        <sz val="12"/>
        <rFont val="Cambria"/>
        <family val="1"/>
      </rPr>
      <t>(p)</t>
    </r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</si>
  <si>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</si>
  <si>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</si>
  <si>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r>
      <t>Juin-25</t>
    </r>
    <r>
      <rPr>
        <vertAlign val="superscript"/>
        <sz val="12"/>
        <rFont val="Cambria"/>
        <family val="1"/>
      </rPr>
      <t>(p)</t>
    </r>
  </si>
  <si>
    <r>
      <t>Juillet-25</t>
    </r>
    <r>
      <rPr>
        <vertAlign val="superscript"/>
        <sz val="12"/>
        <rFont val="Cambria"/>
        <family val="1"/>
      </rPr>
      <t>(p)</t>
    </r>
  </si>
  <si>
    <r>
      <t>2021</t>
    </r>
    <r>
      <rPr>
        <vertAlign val="superscript"/>
        <sz val="12"/>
        <rFont val="Cambria"/>
        <family val="1"/>
      </rPr>
      <t>(p)</t>
    </r>
  </si>
  <si>
    <r>
      <t>2022</t>
    </r>
    <r>
      <rPr>
        <vertAlign val="superscript"/>
        <sz val="12"/>
        <rFont val="Cambria"/>
        <family val="1"/>
      </rPr>
      <t>(p)</t>
    </r>
  </si>
  <si>
    <r>
      <t>2023</t>
    </r>
    <r>
      <rPr>
        <vertAlign val="superscript"/>
        <sz val="12"/>
        <rFont val="Cambria"/>
        <family val="1"/>
      </rPr>
      <t>(p)</t>
    </r>
  </si>
  <si>
    <r>
      <t>2024</t>
    </r>
    <r>
      <rPr>
        <vertAlign val="superscript"/>
        <sz val="12"/>
        <rFont val="Cambria"/>
        <family val="1"/>
      </rPr>
      <t>(p)</t>
    </r>
  </si>
  <si>
    <r>
      <t>Août-25</t>
    </r>
    <r>
      <rPr>
        <vertAlign val="superscript"/>
        <sz val="12"/>
        <rFont val="Cambria"/>
        <family val="1"/>
      </rPr>
      <t>(p)</t>
    </r>
  </si>
  <si>
    <r>
      <t>Septembre-25</t>
    </r>
    <r>
      <rPr>
        <vertAlign val="superscript"/>
        <sz val="12"/>
        <rFont val="Cambria"/>
        <family val="1"/>
      </rPr>
      <t>(p)</t>
    </r>
  </si>
  <si>
    <r>
      <t>Octobre-25</t>
    </r>
    <r>
      <rPr>
        <vertAlign val="superscript"/>
        <sz val="12"/>
        <rFont val="Cambria"/>
        <family val="1"/>
      </rPr>
      <t>(p)</t>
    </r>
  </si>
  <si>
    <r>
      <t>Novembre-25</t>
    </r>
    <r>
      <rPr>
        <vertAlign val="superscript"/>
        <sz val="12"/>
        <rFont val="Cambria"/>
        <family val="1"/>
      </rPr>
      <t>(p)</t>
    </r>
  </si>
  <si>
    <t>Q4-2025</t>
  </si>
  <si>
    <t>2025</t>
  </si>
  <si>
    <r>
      <t>Décembre-25</t>
    </r>
    <r>
      <rPr>
        <vertAlign val="superscript"/>
        <sz val="12"/>
        <rFont val="Cambria"/>
        <family val="1"/>
      </rPr>
      <t>(p)</t>
    </r>
  </si>
  <si>
    <r>
      <t>2025</t>
    </r>
    <r>
      <rPr>
        <vertAlign val="superscript"/>
        <sz val="12"/>
        <rFont val="Cambria"/>
        <family val="1"/>
      </rPr>
      <t>(p)</t>
    </r>
  </si>
  <si>
    <r>
      <t>Janvier-26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</si>
</sst>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);\(#,##0.0\)"/>
    <numFmt numFmtId="165" formatCode="0.0_)"/>
    <numFmt numFmtId="166" formatCode="#,##0.0"/>
    <numFmt numFmtId="167" formatCode="[$-40C]mmmm\-yy;@"/>
    <numFmt numFmtId="168" formatCode="[$-409]dd\-mmm\-yy;@"/>
  </numFmts>
  <fonts count="18">
    <font>
      <sz val="12"/>
      <name val="Helv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4"/>
      <name val="Calibri "/>
    </font>
    <font>
      <sz val="14"/>
      <name val="Calibri 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7">
    <xf numFmtId="164" fontId="0" fillId="0" borderId="0" xfId="0"/>
    <xf numFmtId="164" fontId="1" fillId="0" borderId="2" xfId="0" applyNumberFormat="1" applyFont="1" applyBorder="1" applyAlignment="1" applyProtection="1">
      <alignment horizontal="fill"/>
    </xf>
    <xf numFmtId="165" fontId="1" fillId="0" borderId="2" xfId="0" applyNumberFormat="1" applyFont="1" applyBorder="1" applyAlignment="1" applyProtection="1">
      <alignment horizontal="fill"/>
    </xf>
    <xf numFmtId="164" fontId="1" fillId="0" borderId="0" xfId="0" applyFont="1"/>
    <xf numFmtId="164" fontId="2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fill"/>
    </xf>
    <xf numFmtId="165" fontId="1" fillId="0" borderId="0" xfId="0" applyNumberFormat="1" applyFont="1" applyBorder="1" applyAlignment="1" applyProtection="1">
      <alignment horizontal="fill"/>
    </xf>
    <xf numFmtId="165" fontId="1" fillId="0" borderId="0" xfId="0" applyNumberFormat="1" applyFont="1" applyProtection="1"/>
    <xf numFmtId="164" fontId="1" fillId="0" borderId="2" xfId="0" applyNumberFormat="1" applyFont="1" applyFill="1" applyBorder="1" applyAlignment="1" applyProtection="1">
      <alignment horizontal="fill"/>
    </xf>
    <xf numFmtId="164" fontId="1" fillId="0" borderId="0" xfId="0" applyNumberFormat="1" applyFont="1" applyFill="1" applyBorder="1" applyAlignment="1" applyProtection="1">
      <alignment horizontal="fill"/>
    </xf>
    <xf numFmtId="164" fontId="1" fillId="0" borderId="0" xfId="0" applyFont="1" applyFill="1"/>
    <xf numFmtId="164" fontId="3" fillId="0" borderId="2" xfId="0" applyNumberFormat="1" applyFont="1" applyBorder="1" applyAlignment="1" applyProtection="1">
      <alignment horizontal="fill"/>
    </xf>
    <xf numFmtId="165" fontId="3" fillId="0" borderId="2" xfId="0" applyNumberFormat="1" applyFont="1" applyBorder="1" applyAlignment="1" applyProtection="1">
      <alignment horizontal="fill"/>
    </xf>
    <xf numFmtId="164" fontId="3" fillId="0" borderId="2" xfId="0" applyNumberFormat="1" applyFont="1" applyFill="1" applyBorder="1" applyAlignment="1" applyProtection="1">
      <alignment horizontal="fill"/>
    </xf>
    <xf numFmtId="166" fontId="3" fillId="0" borderId="12" xfId="0" applyNumberFormat="1" applyFont="1" applyBorder="1" applyAlignment="1" applyProtection="1">
      <alignment horizontal="right"/>
    </xf>
    <xf numFmtId="167" fontId="3" fillId="0" borderId="12" xfId="0" quotePrefix="1" applyNumberFormat="1" applyFont="1" applyBorder="1" applyAlignment="1" applyProtection="1">
      <alignment horizontal="left"/>
    </xf>
    <xf numFmtId="164" fontId="9" fillId="0" borderId="12" xfId="1" applyNumberFormat="1" applyBorder="1" applyAlignment="1" applyProtection="1"/>
    <xf numFmtId="164" fontId="0" fillId="0" borderId="0" xfId="0"/>
    <xf numFmtId="164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"/>
    </xf>
    <xf numFmtId="164" fontId="1" fillId="0" borderId="0" xfId="0" applyFont="1" applyBorder="1"/>
    <xf numFmtId="164" fontId="5" fillId="0" borderId="0" xfId="0" applyFont="1"/>
    <xf numFmtId="164" fontId="6" fillId="0" borderId="0" xfId="0" applyFont="1"/>
    <xf numFmtId="164" fontId="7" fillId="0" borderId="0" xfId="0" applyFont="1"/>
    <xf numFmtId="164" fontId="8" fillId="2" borderId="13" xfId="0" applyFont="1" applyFill="1" applyBorder="1"/>
    <xf numFmtId="0" fontId="10" fillId="3" borderId="0" xfId="1" applyFont="1" applyFill="1" applyAlignment="1" applyProtection="1"/>
    <xf numFmtId="164" fontId="5" fillId="3" borderId="0" xfId="0" applyFont="1" applyFill="1"/>
    <xf numFmtId="49" fontId="5" fillId="3" borderId="0" xfId="0" applyNumberFormat="1" applyFont="1" applyFill="1" applyAlignment="1">
      <alignment horizontal="right"/>
    </xf>
    <xf numFmtId="49" fontId="5" fillId="3" borderId="0" xfId="0" quotePrefix="1" applyNumberFormat="1" applyFont="1" applyFill="1" applyAlignment="1">
      <alignment horizontal="right"/>
    </xf>
    <xf numFmtId="168" fontId="5" fillId="0" borderId="0" xfId="0" applyNumberFormat="1" applyFont="1" applyAlignment="1">
      <alignment horizontal="left"/>
    </xf>
    <xf numFmtId="0" fontId="9" fillId="0" borderId="0" xfId="1" applyAlignment="1" applyProtection="1"/>
    <xf numFmtId="165" fontId="1" fillId="0" borderId="0" xfId="0" applyNumberFormat="1" applyFont="1" applyBorder="1" applyProtection="1"/>
    <xf numFmtId="164" fontId="1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Continuous"/>
    </xf>
    <xf numFmtId="0" fontId="1" fillId="0" borderId="3" xfId="0" applyNumberFormat="1" applyFont="1" applyBorder="1" applyAlignment="1" applyProtection="1">
      <alignment horizontal="fill"/>
    </xf>
    <xf numFmtId="164" fontId="12" fillId="0" borderId="0" xfId="0" applyFont="1"/>
    <xf numFmtId="164" fontId="12" fillId="0" borderId="4" xfId="0" applyFont="1" applyBorder="1"/>
    <xf numFmtId="164" fontId="12" fillId="0" borderId="0" xfId="0" applyNumberFormat="1" applyFont="1" applyBorder="1" applyAlignment="1" applyProtection="1">
      <alignment horizontal="left"/>
    </xf>
    <xf numFmtId="164" fontId="12" fillId="0" borderId="0" xfId="0" applyFont="1" applyBorder="1"/>
    <xf numFmtId="164" fontId="11" fillId="0" borderId="0" xfId="0" applyNumberFormat="1" applyFont="1" applyBorder="1" applyAlignment="1" applyProtection="1">
      <alignment horizontal="left"/>
    </xf>
    <xf numFmtId="164" fontId="12" fillId="0" borderId="0" xfId="0" applyFont="1" applyFill="1" applyBorder="1"/>
    <xf numFmtId="164" fontId="12" fillId="0" borderId="5" xfId="0" applyFont="1" applyBorder="1"/>
    <xf numFmtId="164" fontId="12" fillId="0" borderId="4" xfId="0" applyNumberFormat="1" applyFont="1" applyBorder="1" applyAlignment="1" applyProtection="1">
      <alignment horizontal="fill"/>
    </xf>
    <xf numFmtId="164" fontId="12" fillId="0" borderId="0" xfId="0" applyNumberFormat="1" applyFont="1" applyBorder="1" applyAlignment="1" applyProtection="1">
      <alignment horizontal="fill"/>
    </xf>
    <xf numFmtId="165" fontId="12" fillId="0" borderId="0" xfId="0" applyNumberFormat="1" applyFont="1" applyBorder="1" applyAlignment="1" applyProtection="1">
      <alignment horizontal="fill"/>
    </xf>
    <xf numFmtId="164" fontId="12" fillId="0" borderId="0" xfId="0" applyNumberFormat="1" applyFont="1" applyFill="1" applyBorder="1" applyAlignment="1" applyProtection="1">
      <alignment horizontal="fill"/>
    </xf>
    <xf numFmtId="164" fontId="12" fillId="0" borderId="5" xfId="0" applyNumberFormat="1" applyFont="1" applyBorder="1" applyAlignment="1" applyProtection="1">
      <alignment horizontal="fill"/>
    </xf>
    <xf numFmtId="164" fontId="12" fillId="5" borderId="12" xfId="0" applyNumberFormat="1" applyFont="1" applyFill="1" applyBorder="1" applyAlignment="1" applyProtection="1">
      <alignment horizontal="fill"/>
    </xf>
    <xf numFmtId="164" fontId="12" fillId="0" borderId="0" xfId="0" applyNumberFormat="1" applyFont="1" applyAlignment="1" applyProtection="1">
      <alignment horizontal="left"/>
    </xf>
    <xf numFmtId="164" fontId="11" fillId="5" borderId="12" xfId="0" applyNumberFormat="1" applyFont="1" applyFill="1" applyBorder="1" applyAlignment="1" applyProtection="1">
      <alignment horizontal="center" vertical="center"/>
    </xf>
    <xf numFmtId="164" fontId="13" fillId="5" borderId="12" xfId="0" applyFont="1" applyFill="1" applyBorder="1" applyAlignment="1">
      <alignment vertical="center" wrapText="1"/>
    </xf>
    <xf numFmtId="164" fontId="3" fillId="0" borderId="0" xfId="0" applyFont="1"/>
    <xf numFmtId="166" fontId="3" fillId="0" borderId="12" xfId="0" quotePrefix="1" applyNumberFormat="1" applyFont="1" applyFill="1" applyBorder="1" applyAlignment="1" applyProtection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12" xfId="0" applyNumberFormat="1" applyFont="1" applyFill="1" applyBorder="1" applyAlignment="1" applyProtection="1">
      <alignment horizontal="right"/>
    </xf>
    <xf numFmtId="166" fontId="3" fillId="0" borderId="12" xfId="0" applyNumberFormat="1" applyFont="1" applyBorder="1" applyAlignment="1" applyProtection="1">
      <alignment horizontal="right" wrapText="1"/>
    </xf>
    <xf numFmtId="1" fontId="3" fillId="4" borderId="12" xfId="0" quotePrefix="1" applyNumberFormat="1" applyFont="1" applyFill="1" applyBorder="1" applyAlignment="1" applyProtection="1">
      <alignment horizontal="left" vertical="top"/>
    </xf>
    <xf numFmtId="164" fontId="14" fillId="0" borderId="0" xfId="0" applyFont="1" applyAlignment="1">
      <alignment horizontal="justify" vertical="center"/>
    </xf>
    <xf numFmtId="164" fontId="12" fillId="5" borderId="12" xfId="0" applyNumberFormat="1" applyFont="1" applyFill="1" applyBorder="1" applyAlignment="1" applyProtection="1">
      <alignment horizontal="fill" vertical="center"/>
    </xf>
    <xf numFmtId="164" fontId="4" fillId="0" borderId="12" xfId="0" applyFont="1" applyBorder="1" applyAlignment="1">
      <alignment horizontal="center"/>
    </xf>
    <xf numFmtId="164" fontId="3" fillId="0" borderId="12" xfId="0" applyFont="1" applyBorder="1" applyAlignment="1">
      <alignment horizontal="center"/>
    </xf>
    <xf numFmtId="164" fontId="4" fillId="0" borderId="12" xfId="0" applyFont="1" applyBorder="1" applyAlignment="1">
      <alignment horizontal="center" wrapText="1"/>
    </xf>
    <xf numFmtId="164" fontId="16" fillId="0" borderId="0" xfId="0" applyFont="1" applyAlignment="1">
      <alignment horizontal="center" wrapText="1"/>
    </xf>
    <xf numFmtId="167" fontId="5" fillId="3" borderId="0" xfId="0" applyNumberFormat="1" applyFont="1" applyFill="1" applyAlignment="1">
      <alignment horizontal="right"/>
    </xf>
    <xf numFmtId="167" fontId="3" fillId="0" borderId="12" xfId="0" quotePrefix="1" applyNumberFormat="1" applyFont="1" applyFill="1" applyBorder="1" applyAlignment="1">
      <alignment horizontal="left"/>
    </xf>
    <xf numFmtId="166" fontId="3" fillId="0" borderId="12" xfId="0" applyNumberFormat="1" applyFont="1" applyFill="1" applyBorder="1" applyAlignment="1">
      <alignment horizontal="right"/>
    </xf>
    <xf numFmtId="167" fontId="4" fillId="0" borderId="1" xfId="0" quotePrefix="1" applyNumberFormat="1" applyFont="1" applyBorder="1" applyAlignment="1" applyProtection="1">
      <alignment horizontal="left"/>
    </xf>
    <xf numFmtId="167" fontId="4" fillId="0" borderId="2" xfId="0" quotePrefix="1" applyNumberFormat="1" applyFont="1" applyBorder="1" applyAlignment="1" applyProtection="1">
      <alignment horizontal="left"/>
    </xf>
    <xf numFmtId="167" fontId="4" fillId="0" borderId="3" xfId="0" quotePrefix="1" applyNumberFormat="1" applyFont="1" applyBorder="1" applyAlignment="1" applyProtection="1">
      <alignment horizontal="left"/>
    </xf>
    <xf numFmtId="167" fontId="4" fillId="0" borderId="6" xfId="0" quotePrefix="1" applyNumberFormat="1" applyFont="1" applyBorder="1" applyAlignment="1" applyProtection="1">
      <alignment horizontal="left"/>
    </xf>
    <xf numFmtId="167" fontId="4" fillId="0" borderId="7" xfId="0" quotePrefix="1" applyNumberFormat="1" applyFont="1" applyBorder="1" applyAlignment="1" applyProtection="1">
      <alignment horizontal="left"/>
    </xf>
    <xf numFmtId="167" fontId="4" fillId="0" borderId="11" xfId="0" quotePrefix="1" applyNumberFormat="1" applyFont="1" applyBorder="1" applyAlignment="1" applyProtection="1">
      <alignment horizontal="left"/>
    </xf>
    <xf numFmtId="164" fontId="11" fillId="0" borderId="4" xfId="0" applyFont="1" applyBorder="1" applyAlignment="1">
      <alignment horizontal="center"/>
    </xf>
    <xf numFmtId="164" fontId="11" fillId="0" borderId="0" xfId="0" applyFont="1" applyBorder="1" applyAlignment="1">
      <alignment horizontal="center"/>
    </xf>
    <xf numFmtId="164" fontId="11" fillId="0" borderId="5" xfId="0" applyFont="1" applyBorder="1" applyAlignment="1">
      <alignment horizontal="center"/>
    </xf>
    <xf numFmtId="164" fontId="11" fillId="5" borderId="12" xfId="0" applyNumberFormat="1" applyFont="1" applyFill="1" applyBorder="1" applyAlignment="1" applyProtection="1">
      <alignment horizontal="center" vertical="center" wrapText="1"/>
    </xf>
    <xf numFmtId="164" fontId="11" fillId="5" borderId="12" xfId="0" applyFont="1" applyFill="1" applyBorder="1" applyAlignment="1">
      <alignment horizontal="center" vertical="center" wrapText="1"/>
    </xf>
    <xf numFmtId="164" fontId="11" fillId="5" borderId="12" xfId="0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 applyProtection="1">
      <alignment horizontal="center" vertical="center" wrapText="1"/>
    </xf>
    <xf numFmtId="164" fontId="11" fillId="5" borderId="10" xfId="0" applyNumberFormat="1" applyFont="1" applyFill="1" applyBorder="1" applyAlignment="1" applyProtection="1">
      <alignment horizontal="center" vertical="center" wrapText="1"/>
    </xf>
    <xf numFmtId="164" fontId="11" fillId="5" borderId="8" xfId="0" applyNumberFormat="1" applyFont="1" applyFill="1" applyBorder="1" applyAlignment="1" applyProtection="1">
      <alignment horizontal="center" vertical="center"/>
    </xf>
    <xf numFmtId="164" fontId="11" fillId="5" borderId="9" xfId="0" applyNumberFormat="1" applyFont="1" applyFill="1" applyBorder="1" applyAlignment="1" applyProtection="1">
      <alignment horizontal="center" vertical="center"/>
    </xf>
    <xf numFmtId="164" fontId="11" fillId="5" borderId="10" xfId="0" applyNumberFormat="1" applyFont="1" applyFill="1" applyBorder="1" applyAlignment="1" applyProtection="1">
      <alignment horizontal="center" vertical="center"/>
    </xf>
    <xf numFmtId="164" fontId="11" fillId="5" borderId="14" xfId="0" applyFont="1" applyFill="1" applyBorder="1" applyAlignment="1">
      <alignment horizontal="center" vertical="center"/>
    </xf>
    <xf numFmtId="164" fontId="11" fillId="5" borderId="15" xfId="0" applyFont="1" applyFill="1" applyBorder="1" applyAlignment="1">
      <alignment horizontal="center" vertical="center"/>
    </xf>
    <xf numFmtId="164" fontId="11" fillId="5" borderId="16" xfId="0" applyFont="1" applyFill="1" applyBorder="1" applyAlignment="1">
      <alignment horizontal="center" vertical="center"/>
    </xf>
    <xf numFmtId="164" fontId="11" fillId="5" borderId="12" xfId="0" applyFont="1" applyFill="1" applyBorder="1" applyAlignment="1">
      <alignment horizontal="center"/>
    </xf>
    <xf numFmtId="164" fontId="11" fillId="5" borderId="12" xfId="0" applyNumberFormat="1" applyFont="1" applyFill="1" applyBorder="1" applyAlignment="1" applyProtection="1">
      <alignment horizontal="center" wrapText="1"/>
    </xf>
    <xf numFmtId="164" fontId="11" fillId="5" borderId="12" xfId="0" applyFont="1" applyFill="1" applyBorder="1" applyAlignment="1">
      <alignment horizontal="center" wrapText="1"/>
    </xf>
    <xf numFmtId="164" fontId="11" fillId="5" borderId="8" xfId="0" applyNumberFormat="1" applyFont="1" applyFill="1" applyBorder="1" applyAlignment="1" applyProtection="1">
      <alignment horizontal="center" wrapText="1"/>
    </xf>
    <xf numFmtId="164" fontId="11" fillId="5" borderId="10" xfId="0" applyNumberFormat="1" applyFont="1" applyFill="1" applyBorder="1" applyAlignment="1" applyProtection="1">
      <alignment horizontal="center" wrapText="1"/>
    </xf>
    <xf numFmtId="164" fontId="11" fillId="5" borderId="1" xfId="0" applyNumberFormat="1" applyFont="1" applyFill="1" applyBorder="1" applyAlignment="1" applyProtection="1">
      <alignment horizontal="center" wrapText="1"/>
    </xf>
    <xf numFmtId="164" fontId="11" fillId="5" borderId="2" xfId="0" applyNumberFormat="1" applyFont="1" applyFill="1" applyBorder="1" applyAlignment="1" applyProtection="1">
      <alignment horizontal="center" wrapText="1"/>
    </xf>
    <xf numFmtId="164" fontId="11" fillId="5" borderId="3" xfId="0" applyNumberFormat="1" applyFont="1" applyFill="1" applyBorder="1" applyAlignment="1" applyProtection="1">
      <alignment horizontal="center" wrapText="1"/>
    </xf>
    <xf numFmtId="164" fontId="11" fillId="5" borderId="6" xfId="0" applyNumberFormat="1" applyFont="1" applyFill="1" applyBorder="1" applyAlignment="1" applyProtection="1">
      <alignment horizontal="center" wrapText="1"/>
    </xf>
    <xf numFmtId="164" fontId="11" fillId="5" borderId="7" xfId="0" applyNumberFormat="1" applyFont="1" applyFill="1" applyBorder="1" applyAlignment="1" applyProtection="1">
      <alignment horizontal="center" wrapText="1"/>
    </xf>
    <xf numFmtId="164" fontId="11" fillId="5" borderId="11" xfId="0" applyNumberFormat="1" applyFont="1" applyFill="1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0</xdr:row>
      <xdr:rowOff>9526</xdr:rowOff>
    </xdr:from>
    <xdr:to>
      <xdr:col>1</xdr:col>
      <xdr:colOff>1381125</xdr:colOff>
      <xdr:row>2</xdr:row>
      <xdr:rowOff>76200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9526"/>
          <a:ext cx="542925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opLeftCell="D1" workbookViewId="0">
      <selection activeCell="E11" sqref="E11"/>
    </sheetView>
  </sheetViews>
  <sheetFormatPr defaultColWidth="8.88671875" defaultRowHeight="15.7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21" customFormat="1">
      <c r="B1" s="57" t="s">
        <v>57</v>
      </c>
    </row>
    <row r="2" spans="2:5" s="21" customFormat="1">
      <c r="B2" s="57" t="s">
        <v>58</v>
      </c>
      <c r="C2" s="17"/>
    </row>
    <row r="3" spans="2:5" s="21" customFormat="1" ht="24.75" customHeight="1">
      <c r="B3" s="57" t="s">
        <v>59</v>
      </c>
    </row>
    <row r="4" spans="2:5" s="21" customFormat="1">
      <c r="B4" s="57" t="s">
        <v>60</v>
      </c>
    </row>
    <row r="5" spans="2:5" s="21" customFormat="1">
      <c r="B5" s="57"/>
    </row>
    <row r="6" spans="2:5" ht="18.75">
      <c r="B6" s="22" t="s">
        <v>22</v>
      </c>
      <c r="C6" s="17"/>
      <c r="D6" s="17"/>
      <c r="E6" s="17"/>
    </row>
    <row r="7" spans="2:5" ht="18.75">
      <c r="B7" s="23" t="s">
        <v>35</v>
      </c>
      <c r="C7" s="17"/>
      <c r="D7" s="17"/>
      <c r="E7" s="17"/>
    </row>
    <row r="9" spans="2:5">
      <c r="B9" s="21" t="s">
        <v>23</v>
      </c>
      <c r="C9" s="17"/>
      <c r="D9" s="17"/>
      <c r="E9" s="17"/>
    </row>
    <row r="10" spans="2:5" ht="16.5" thickBot="1">
      <c r="B10" s="24" t="s">
        <v>24</v>
      </c>
      <c r="C10" s="24" t="s">
        <v>25</v>
      </c>
      <c r="D10" s="24" t="s">
        <v>26</v>
      </c>
      <c r="E10" s="24" t="s">
        <v>64</v>
      </c>
    </row>
    <row r="11" spans="2:5">
      <c r="B11" s="25" t="s">
        <v>27</v>
      </c>
      <c r="C11" s="26" t="s">
        <v>36</v>
      </c>
      <c r="D11" s="26" t="s">
        <v>27</v>
      </c>
      <c r="E11" s="63">
        <v>46054</v>
      </c>
    </row>
    <row r="12" spans="2:5">
      <c r="B12" s="25" t="s">
        <v>28</v>
      </c>
      <c r="C12" s="26" t="s">
        <v>37</v>
      </c>
      <c r="D12" s="26" t="s">
        <v>28</v>
      </c>
      <c r="E12" s="28" t="s">
        <v>126</v>
      </c>
    </row>
    <row r="13" spans="2:5">
      <c r="B13" s="25" t="s">
        <v>29</v>
      </c>
      <c r="C13" s="26" t="s">
        <v>38</v>
      </c>
      <c r="D13" s="26" t="s">
        <v>29</v>
      </c>
      <c r="E13" s="27" t="s">
        <v>127</v>
      </c>
    </row>
    <row r="15" spans="2:5">
      <c r="B15" s="21" t="s">
        <v>30</v>
      </c>
      <c r="C15" s="29"/>
      <c r="D15" s="17"/>
      <c r="E15" s="17"/>
    </row>
    <row r="16" spans="2:5">
      <c r="B16" s="21" t="s">
        <v>31</v>
      </c>
      <c r="C16" s="29"/>
      <c r="D16" s="17"/>
      <c r="E16" s="17"/>
    </row>
    <row r="18" spans="2:5">
      <c r="B18" s="21" t="s">
        <v>32</v>
      </c>
      <c r="C18" s="21" t="s">
        <v>46</v>
      </c>
      <c r="D18" s="17"/>
      <c r="E18" s="17"/>
    </row>
    <row r="19" spans="2:5">
      <c r="B19" s="21" t="s">
        <v>33</v>
      </c>
      <c r="C19" s="30" t="s">
        <v>34</v>
      </c>
      <c r="D19" s="17"/>
      <c r="E19" s="17"/>
    </row>
    <row r="22" spans="2:5" ht="47.25">
      <c r="B22" s="62" t="s">
        <v>65</v>
      </c>
      <c r="C22" s="17"/>
    </row>
    <row r="23" spans="2:5" s="17" customFormat="1">
      <c r="B23" s="59" t="s">
        <v>61</v>
      </c>
    </row>
    <row r="24" spans="2:5">
      <c r="B24" s="60" t="s">
        <v>10</v>
      </c>
      <c r="C24" s="31"/>
    </row>
    <row r="25" spans="2:5">
      <c r="B25" s="60" t="s">
        <v>39</v>
      </c>
      <c r="C25" s="32"/>
    </row>
    <row r="26" spans="2:5">
      <c r="B26" s="60" t="s">
        <v>40</v>
      </c>
    </row>
    <row r="27" spans="2:5" s="17" customFormat="1" ht="31.5">
      <c r="B27" s="61" t="s">
        <v>62</v>
      </c>
    </row>
    <row r="28" spans="2:5" s="17" customFormat="1">
      <c r="B28" s="59" t="s">
        <v>7</v>
      </c>
      <c r="C28" s="20"/>
    </row>
    <row r="29" spans="2:5">
      <c r="B29" s="60" t="s">
        <v>41</v>
      </c>
      <c r="C29" s="31"/>
    </row>
    <row r="30" spans="2:5">
      <c r="B30" s="60" t="s">
        <v>42</v>
      </c>
      <c r="C30" s="18"/>
    </row>
    <row r="31" spans="2:5">
      <c r="B31" s="60" t="s">
        <v>43</v>
      </c>
      <c r="C31" s="18"/>
    </row>
    <row r="32" spans="2:5">
      <c r="B32" s="60" t="s">
        <v>12</v>
      </c>
      <c r="C32" s="19"/>
    </row>
    <row r="33" spans="2:3">
      <c r="B33" s="60" t="s">
        <v>13</v>
      </c>
      <c r="C33" s="18"/>
    </row>
    <row r="34" spans="2:3">
      <c r="B34" s="60" t="s">
        <v>14</v>
      </c>
      <c r="C34" s="33"/>
    </row>
    <row r="35" spans="2:3">
      <c r="B35" s="60" t="s">
        <v>18</v>
      </c>
      <c r="C35" s="33"/>
    </row>
    <row r="36" spans="2:3">
      <c r="B36" s="60" t="s">
        <v>44</v>
      </c>
      <c r="C36" s="33"/>
    </row>
    <row r="37" spans="2:3">
      <c r="B37" s="59" t="s">
        <v>8</v>
      </c>
    </row>
    <row r="38" spans="2:3">
      <c r="B38" s="60" t="s">
        <v>15</v>
      </c>
      <c r="C38" s="18"/>
    </row>
    <row r="39" spans="2:3">
      <c r="B39" s="60" t="s">
        <v>16</v>
      </c>
      <c r="C39" s="18"/>
    </row>
    <row r="40" spans="2:3">
      <c r="B40" s="60" t="s">
        <v>17</v>
      </c>
      <c r="C40" s="33"/>
    </row>
    <row r="41" spans="2:3" s="17" customFormat="1">
      <c r="B41" s="60" t="s">
        <v>66</v>
      </c>
      <c r="C41" s="33"/>
    </row>
    <row r="42" spans="2:3">
      <c r="B42" s="59" t="s">
        <v>45</v>
      </c>
      <c r="C42" s="32"/>
    </row>
    <row r="43" spans="2:3">
      <c r="B43" s="51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19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29"/>
  <sheetViews>
    <sheetView tabSelected="1" zoomScale="80" zoomScaleNormal="80" workbookViewId="0">
      <pane xSplit="1" ySplit="7" topLeftCell="B196" activePane="bottomRight" state="frozen"/>
      <selection pane="topRight" activeCell="B1" sqref="B1"/>
      <selection pane="bottomLeft" activeCell="A8" sqref="A8"/>
      <selection pane="bottomRight" activeCell="K208" sqref="K208"/>
    </sheetView>
  </sheetViews>
  <sheetFormatPr defaultColWidth="10.6640625" defaultRowHeight="15.75"/>
  <cols>
    <col min="1" max="1" width="26.6640625" customWidth="1"/>
    <col min="2" max="2" width="11.21875" customWidth="1"/>
    <col min="3" max="3" width="12.5546875" customWidth="1"/>
    <col min="4" max="4" width="14.33203125" customWidth="1"/>
    <col min="5" max="5" width="10" customWidth="1"/>
    <col min="6" max="6" width="18.44140625" customWidth="1"/>
    <col min="7" max="7" width="13.5546875" customWidth="1"/>
    <col min="8" max="8" width="7.88671875" customWidth="1"/>
    <col min="9" max="9" width="14.21875" customWidth="1"/>
    <col min="10" max="10" width="15.6640625" customWidth="1"/>
    <col min="11" max="11" width="19.44140625" customWidth="1"/>
    <col min="13" max="13" width="16.6640625" customWidth="1"/>
    <col min="16" max="16" width="12.33203125" style="17" customWidth="1"/>
    <col min="19" max="19" width="10.88671875" customWidth="1"/>
  </cols>
  <sheetData>
    <row r="1" spans="1:19">
      <c r="A1" s="16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8"/>
      <c r="P1" s="8"/>
      <c r="Q1" s="1"/>
      <c r="R1" s="34"/>
      <c r="S1" s="4" t="s">
        <v>67</v>
      </c>
    </row>
    <row r="2" spans="1:19" s="35" customFormat="1" ht="18">
      <c r="A2" s="72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</row>
    <row r="3" spans="1:19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19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19" s="35" customFormat="1" ht="15.75" customHeight="1">
      <c r="A5" s="83" t="s">
        <v>48</v>
      </c>
      <c r="B5" s="58"/>
      <c r="C5" s="58"/>
      <c r="D5" s="58"/>
      <c r="E5" s="77" t="s">
        <v>4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80" t="s">
        <v>9</v>
      </c>
    </row>
    <row r="6" spans="1:19" s="35" customFormat="1" ht="15.75" customHeight="1">
      <c r="A6" s="84"/>
      <c r="B6" s="75" t="s">
        <v>47</v>
      </c>
      <c r="C6" s="75"/>
      <c r="D6" s="75"/>
      <c r="E6" s="75" t="s">
        <v>3</v>
      </c>
      <c r="F6" s="76"/>
      <c r="G6" s="76"/>
      <c r="H6" s="76"/>
      <c r="I6" s="76"/>
      <c r="J6" s="76"/>
      <c r="K6" s="76"/>
      <c r="L6" s="76"/>
      <c r="M6" s="75" t="s">
        <v>1</v>
      </c>
      <c r="N6" s="75"/>
      <c r="O6" s="75"/>
      <c r="P6" s="75"/>
      <c r="Q6" s="75"/>
      <c r="R6" s="78" t="s">
        <v>20</v>
      </c>
      <c r="S6" s="81"/>
    </row>
    <row r="7" spans="1:19" s="35" customFormat="1" ht="98.25" customHeight="1">
      <c r="A7" s="85"/>
      <c r="B7" s="50" t="s">
        <v>10</v>
      </c>
      <c r="C7" s="50" t="s">
        <v>39</v>
      </c>
      <c r="D7" s="50" t="s">
        <v>40</v>
      </c>
      <c r="E7" s="50" t="s">
        <v>11</v>
      </c>
      <c r="F7" s="50" t="s">
        <v>42</v>
      </c>
      <c r="G7" s="50" t="s">
        <v>49</v>
      </c>
      <c r="H7" s="50" t="s">
        <v>13</v>
      </c>
      <c r="I7" s="50" t="s">
        <v>63</v>
      </c>
      <c r="J7" s="50" t="s">
        <v>50</v>
      </c>
      <c r="K7" s="50" t="s">
        <v>44</v>
      </c>
      <c r="L7" s="50" t="s">
        <v>20</v>
      </c>
      <c r="M7" s="50" t="s">
        <v>51</v>
      </c>
      <c r="N7" s="50" t="s">
        <v>16</v>
      </c>
      <c r="O7" s="50" t="s">
        <v>17</v>
      </c>
      <c r="P7" s="50" t="s">
        <v>66</v>
      </c>
      <c r="Q7" s="49" t="s">
        <v>20</v>
      </c>
      <c r="R7" s="79"/>
      <c r="S7" s="82"/>
    </row>
    <row r="8" spans="1:19" s="51" customFormat="1">
      <c r="A8" s="15">
        <v>39448</v>
      </c>
      <c r="B8" s="14">
        <v>324199.19999999995</v>
      </c>
      <c r="C8" s="14">
        <v>-184434.09999999998</v>
      </c>
      <c r="D8" s="14">
        <v>139765.09999999998</v>
      </c>
      <c r="E8" s="14">
        <v>158139.70000000001</v>
      </c>
      <c r="F8" s="14">
        <v>40422.300000000003</v>
      </c>
      <c r="G8" s="14">
        <v>5716.8</v>
      </c>
      <c r="H8" s="52" t="s">
        <v>2</v>
      </c>
      <c r="I8" s="52" t="s">
        <v>2</v>
      </c>
      <c r="J8" s="53">
        <v>-80650.5</v>
      </c>
      <c r="K8" s="14">
        <v>-9941.8999999999978</v>
      </c>
      <c r="L8" s="14">
        <f t="shared" ref="L8:L42" si="0">SUM(E8:K8)</f>
        <v>113686.39999999999</v>
      </c>
      <c r="M8" s="14">
        <v>10299.700000000001</v>
      </c>
      <c r="N8" s="14">
        <v>244272</v>
      </c>
      <c r="O8" s="54">
        <v>78.7</v>
      </c>
      <c r="P8" s="54"/>
      <c r="Q8" s="14">
        <f t="shared" ref="Q8:Q42" si="1">SUM(M8:O8)</f>
        <v>254650.40000000002</v>
      </c>
      <c r="R8" s="14">
        <f t="shared" ref="R8:R42" si="2">L8+Q8</f>
        <v>368336.80000000005</v>
      </c>
      <c r="S8" s="14">
        <f t="shared" ref="S8:S42" si="3">R8+D8</f>
        <v>508101.9</v>
      </c>
    </row>
    <row r="9" spans="1:19" s="51" customFormat="1">
      <c r="A9" s="15">
        <v>39479</v>
      </c>
      <c r="B9" s="14">
        <v>325100</v>
      </c>
      <c r="C9" s="14">
        <v>-184585.59999999998</v>
      </c>
      <c r="D9" s="14">
        <v>140514.40000000002</v>
      </c>
      <c r="E9" s="14">
        <v>163802</v>
      </c>
      <c r="F9" s="14">
        <v>45903.700000000004</v>
      </c>
      <c r="G9" s="14">
        <v>6455.1</v>
      </c>
      <c r="H9" s="52" t="s">
        <v>2</v>
      </c>
      <c r="I9" s="52" t="s">
        <v>2</v>
      </c>
      <c r="J9" s="53">
        <v>-76162.8</v>
      </c>
      <c r="K9" s="14">
        <v>-9334.5</v>
      </c>
      <c r="L9" s="14">
        <f t="shared" si="0"/>
        <v>130663.5</v>
      </c>
      <c r="M9" s="14">
        <v>9839.8000000000011</v>
      </c>
      <c r="N9" s="14">
        <v>242229.19999999995</v>
      </c>
      <c r="O9" s="54">
        <v>106.1</v>
      </c>
      <c r="P9" s="54"/>
      <c r="Q9" s="14">
        <f t="shared" si="1"/>
        <v>252175.09999999995</v>
      </c>
      <c r="R9" s="14">
        <f t="shared" si="2"/>
        <v>382838.6</v>
      </c>
      <c r="S9" s="14">
        <f t="shared" si="3"/>
        <v>523353</v>
      </c>
    </row>
    <row r="10" spans="1:19" s="51" customFormat="1">
      <c r="A10" s="15">
        <v>39508</v>
      </c>
      <c r="B10" s="14">
        <v>344697.19999999995</v>
      </c>
      <c r="C10" s="14">
        <v>-198670.19999999998</v>
      </c>
      <c r="D10" s="14">
        <v>146026.99999999997</v>
      </c>
      <c r="E10" s="14">
        <v>173616.9</v>
      </c>
      <c r="F10" s="14">
        <v>45833.200000000004</v>
      </c>
      <c r="G10" s="14">
        <v>6355.2999999999993</v>
      </c>
      <c r="H10" s="52" t="s">
        <v>2</v>
      </c>
      <c r="I10" s="52" t="s">
        <v>2</v>
      </c>
      <c r="J10" s="53">
        <v>-80802.399999999994</v>
      </c>
      <c r="K10" s="14">
        <v>-11101.600000000002</v>
      </c>
      <c r="L10" s="14">
        <f t="shared" si="0"/>
        <v>133901.4</v>
      </c>
      <c r="M10" s="14">
        <v>10314.500000000002</v>
      </c>
      <c r="N10" s="14">
        <v>247195.5</v>
      </c>
      <c r="O10" s="54">
        <v>105.1</v>
      </c>
      <c r="P10" s="54"/>
      <c r="Q10" s="14">
        <f t="shared" si="1"/>
        <v>257615.1</v>
      </c>
      <c r="R10" s="14">
        <f t="shared" si="2"/>
        <v>391516.5</v>
      </c>
      <c r="S10" s="14">
        <f t="shared" si="3"/>
        <v>537543.5</v>
      </c>
    </row>
    <row r="11" spans="1:19" s="51" customFormat="1">
      <c r="A11" s="15">
        <v>39539</v>
      </c>
      <c r="B11" s="14">
        <v>339070.19999999995</v>
      </c>
      <c r="C11" s="14">
        <v>-191290.6</v>
      </c>
      <c r="D11" s="55">
        <v>147779.59999999995</v>
      </c>
      <c r="E11" s="14">
        <v>179672.1</v>
      </c>
      <c r="F11" s="14">
        <v>45133.200000000004</v>
      </c>
      <c r="G11" s="14">
        <v>8615.6999999999989</v>
      </c>
      <c r="H11" s="52" t="s">
        <v>2</v>
      </c>
      <c r="I11" s="52" t="s">
        <v>2</v>
      </c>
      <c r="J11" s="53">
        <v>-91461.199999999983</v>
      </c>
      <c r="K11" s="14">
        <v>-11534.699999999999</v>
      </c>
      <c r="L11" s="14">
        <f t="shared" si="0"/>
        <v>130425.10000000005</v>
      </c>
      <c r="M11" s="14">
        <v>9919.4</v>
      </c>
      <c r="N11" s="14">
        <v>249729.59999999998</v>
      </c>
      <c r="O11" s="54">
        <v>104.3</v>
      </c>
      <c r="P11" s="54"/>
      <c r="Q11" s="14">
        <f t="shared" si="1"/>
        <v>259753.29999999996</v>
      </c>
      <c r="R11" s="14">
        <f t="shared" si="2"/>
        <v>390178.4</v>
      </c>
      <c r="S11" s="14">
        <f t="shared" si="3"/>
        <v>537958</v>
      </c>
    </row>
    <row r="12" spans="1:19" s="51" customFormat="1">
      <c r="A12" s="15">
        <v>39569</v>
      </c>
      <c r="B12" s="14">
        <v>328346.80000000005</v>
      </c>
      <c r="C12" s="14">
        <v>-190117.7</v>
      </c>
      <c r="D12" s="14">
        <v>138229.10000000003</v>
      </c>
      <c r="E12" s="14">
        <v>182582.3</v>
      </c>
      <c r="F12" s="14">
        <v>41329.000000000007</v>
      </c>
      <c r="G12" s="14">
        <v>5455.2</v>
      </c>
      <c r="H12" s="52" t="s">
        <v>2</v>
      </c>
      <c r="I12" s="52" t="s">
        <v>2</v>
      </c>
      <c r="J12" s="53">
        <v>-89225.523000000016</v>
      </c>
      <c r="K12" s="14">
        <v>-10026.699999999999</v>
      </c>
      <c r="L12" s="14">
        <f t="shared" si="0"/>
        <v>130114.27699999999</v>
      </c>
      <c r="M12" s="14">
        <v>10294.299999999999</v>
      </c>
      <c r="N12" s="14">
        <v>252206.8</v>
      </c>
      <c r="O12" s="54">
        <v>104.4</v>
      </c>
      <c r="P12" s="54"/>
      <c r="Q12" s="14">
        <f t="shared" si="1"/>
        <v>262605.5</v>
      </c>
      <c r="R12" s="14">
        <f t="shared" si="2"/>
        <v>392719.777</v>
      </c>
      <c r="S12" s="14">
        <f t="shared" si="3"/>
        <v>530948.87700000009</v>
      </c>
    </row>
    <row r="13" spans="1:19" s="51" customFormat="1">
      <c r="A13" s="15">
        <v>39600</v>
      </c>
      <c r="B13" s="14">
        <v>334435.8</v>
      </c>
      <c r="C13" s="14">
        <v>-198066.4</v>
      </c>
      <c r="D13" s="14">
        <v>136369.4</v>
      </c>
      <c r="E13" s="14">
        <v>185113.8</v>
      </c>
      <c r="F13" s="14">
        <v>41529.000000000007</v>
      </c>
      <c r="G13" s="14">
        <v>8094.9999999999991</v>
      </c>
      <c r="H13" s="52" t="s">
        <v>2</v>
      </c>
      <c r="I13" s="52" t="s">
        <v>2</v>
      </c>
      <c r="J13" s="53">
        <v>-82143.100000000006</v>
      </c>
      <c r="K13" s="14">
        <v>-10096.199999999999</v>
      </c>
      <c r="L13" s="14">
        <f t="shared" si="0"/>
        <v>142498.49999999997</v>
      </c>
      <c r="M13" s="14">
        <v>13453.2</v>
      </c>
      <c r="N13" s="14">
        <v>264577.7</v>
      </c>
      <c r="O13" s="54">
        <v>101.8</v>
      </c>
      <c r="P13" s="54"/>
      <c r="Q13" s="14">
        <f t="shared" si="1"/>
        <v>278132.7</v>
      </c>
      <c r="R13" s="14">
        <f t="shared" si="2"/>
        <v>420631.19999999995</v>
      </c>
      <c r="S13" s="14">
        <f t="shared" si="3"/>
        <v>557000.6</v>
      </c>
    </row>
    <row r="14" spans="1:19" s="51" customFormat="1">
      <c r="A14" s="15">
        <v>39630</v>
      </c>
      <c r="B14" s="14">
        <v>350965.29999999993</v>
      </c>
      <c r="C14" s="14">
        <v>-208838.80000000002</v>
      </c>
      <c r="D14" s="14">
        <v>142126.49999999991</v>
      </c>
      <c r="E14" s="14">
        <v>177924.3</v>
      </c>
      <c r="F14" s="14">
        <v>36988.600000000006</v>
      </c>
      <c r="G14" s="14">
        <v>7141.4999999999991</v>
      </c>
      <c r="H14" s="52" t="s">
        <v>2</v>
      </c>
      <c r="I14" s="52" t="s">
        <v>2</v>
      </c>
      <c r="J14" s="53">
        <v>-79103.600000000006</v>
      </c>
      <c r="K14" s="14">
        <v>-9264.6999999999989</v>
      </c>
      <c r="L14" s="14">
        <f t="shared" si="0"/>
        <v>133686.09999999998</v>
      </c>
      <c r="M14" s="14">
        <v>24453.9</v>
      </c>
      <c r="N14" s="14">
        <v>272442</v>
      </c>
      <c r="O14" s="54">
        <v>102.39999999999999</v>
      </c>
      <c r="P14" s="54"/>
      <c r="Q14" s="14">
        <f t="shared" si="1"/>
        <v>296998.30000000005</v>
      </c>
      <c r="R14" s="14">
        <f t="shared" si="2"/>
        <v>430684.4</v>
      </c>
      <c r="S14" s="14">
        <f t="shared" si="3"/>
        <v>572810.89999999991</v>
      </c>
    </row>
    <row r="15" spans="1:19" s="51" customFormat="1">
      <c r="A15" s="15">
        <v>39661</v>
      </c>
      <c r="B15" s="14">
        <v>363720.5</v>
      </c>
      <c r="C15" s="14">
        <v>-200580.1</v>
      </c>
      <c r="D15" s="14">
        <v>163140.4</v>
      </c>
      <c r="E15" s="14">
        <v>181494.5</v>
      </c>
      <c r="F15" s="14">
        <v>36785.300000000003</v>
      </c>
      <c r="G15" s="14">
        <v>6802.3</v>
      </c>
      <c r="H15" s="52" t="s">
        <v>2</v>
      </c>
      <c r="I15" s="52" t="s">
        <v>2</v>
      </c>
      <c r="J15" s="53">
        <v>-100291.5</v>
      </c>
      <c r="K15" s="14">
        <v>-9613.6999999999989</v>
      </c>
      <c r="L15" s="14">
        <f t="shared" si="0"/>
        <v>115176.89999999998</v>
      </c>
      <c r="M15" s="14">
        <v>30871.9</v>
      </c>
      <c r="N15" s="14">
        <v>276545.29999999993</v>
      </c>
      <c r="O15" s="54">
        <v>90.899999999999991</v>
      </c>
      <c r="P15" s="54"/>
      <c r="Q15" s="14">
        <f t="shared" si="1"/>
        <v>307508.09999999998</v>
      </c>
      <c r="R15" s="14">
        <f t="shared" si="2"/>
        <v>422684.99999999994</v>
      </c>
      <c r="S15" s="14">
        <f t="shared" si="3"/>
        <v>585825.39999999991</v>
      </c>
    </row>
    <row r="16" spans="1:19" s="51" customFormat="1">
      <c r="A16" s="15">
        <v>39692</v>
      </c>
      <c r="B16" s="14">
        <v>382424</v>
      </c>
      <c r="C16" s="14">
        <v>-202379.49999999997</v>
      </c>
      <c r="D16" s="14">
        <v>180044.50000000003</v>
      </c>
      <c r="E16" s="14">
        <v>167686.39999999999</v>
      </c>
      <c r="F16" s="14">
        <v>44894.8</v>
      </c>
      <c r="G16" s="14">
        <v>8461.1999999999989</v>
      </c>
      <c r="H16" s="52" t="s">
        <v>2</v>
      </c>
      <c r="I16" s="52" t="s">
        <v>2</v>
      </c>
      <c r="J16" s="53">
        <v>-100084</v>
      </c>
      <c r="K16" s="14">
        <v>-9456.2000000000007</v>
      </c>
      <c r="L16" s="14">
        <f t="shared" si="0"/>
        <v>111502.20000000003</v>
      </c>
      <c r="M16" s="14">
        <v>32137.000000000004</v>
      </c>
      <c r="N16" s="14">
        <v>281855.79999999993</v>
      </c>
      <c r="O16" s="54">
        <v>93</v>
      </c>
      <c r="P16" s="54"/>
      <c r="Q16" s="14">
        <f t="shared" si="1"/>
        <v>314085.79999999993</v>
      </c>
      <c r="R16" s="14">
        <f t="shared" si="2"/>
        <v>425587.99999999994</v>
      </c>
      <c r="S16" s="14">
        <f t="shared" si="3"/>
        <v>605632.5</v>
      </c>
    </row>
    <row r="17" spans="1:19" s="51" customFormat="1">
      <c r="A17" s="15">
        <v>39722</v>
      </c>
      <c r="B17" s="14">
        <v>387016.3</v>
      </c>
      <c r="C17" s="14">
        <v>-197402.9</v>
      </c>
      <c r="D17" s="14">
        <v>189613.4</v>
      </c>
      <c r="E17" s="14">
        <v>161646.39999999999</v>
      </c>
      <c r="F17" s="14">
        <v>43894.8</v>
      </c>
      <c r="G17" s="14">
        <v>8187.4000000000005</v>
      </c>
      <c r="H17" s="52" t="s">
        <v>2</v>
      </c>
      <c r="I17" s="52" t="s">
        <v>2</v>
      </c>
      <c r="J17" s="53">
        <v>-101960.4</v>
      </c>
      <c r="K17" s="14">
        <v>-11011.5</v>
      </c>
      <c r="L17" s="14">
        <f t="shared" si="0"/>
        <v>100756.70000000001</v>
      </c>
      <c r="M17" s="14">
        <v>28078.799999999999</v>
      </c>
      <c r="N17" s="14">
        <v>296734.5</v>
      </c>
      <c r="O17" s="54">
        <v>129.9</v>
      </c>
      <c r="P17" s="54"/>
      <c r="Q17" s="14">
        <f t="shared" si="1"/>
        <v>324943.2</v>
      </c>
      <c r="R17" s="14">
        <f t="shared" si="2"/>
        <v>425699.9</v>
      </c>
      <c r="S17" s="14">
        <f t="shared" si="3"/>
        <v>615313.30000000005</v>
      </c>
    </row>
    <row r="18" spans="1:19" s="51" customFormat="1">
      <c r="A18" s="15">
        <v>39753</v>
      </c>
      <c r="B18" s="14">
        <v>406233.19999999995</v>
      </c>
      <c r="C18" s="14">
        <v>-201049.40000000002</v>
      </c>
      <c r="D18" s="14">
        <v>205183.79999999993</v>
      </c>
      <c r="E18" s="14">
        <v>146839.90000000002</v>
      </c>
      <c r="F18" s="14">
        <v>50394.8</v>
      </c>
      <c r="G18" s="14">
        <v>8038.0999999999995</v>
      </c>
      <c r="H18" s="52" t="s">
        <v>2</v>
      </c>
      <c r="I18" s="52" t="s">
        <v>2</v>
      </c>
      <c r="J18" s="53">
        <v>-100347.6</v>
      </c>
      <c r="K18" s="14">
        <v>-9960.7000000000007</v>
      </c>
      <c r="L18" s="14">
        <f t="shared" si="0"/>
        <v>94964.500000000015</v>
      </c>
      <c r="M18" s="14">
        <v>25182.399999999998</v>
      </c>
      <c r="N18" s="14">
        <v>296224.40000000002</v>
      </c>
      <c r="O18" s="54">
        <v>126.60000000000001</v>
      </c>
      <c r="P18" s="54"/>
      <c r="Q18" s="14">
        <f t="shared" si="1"/>
        <v>321533.40000000002</v>
      </c>
      <c r="R18" s="14">
        <f t="shared" si="2"/>
        <v>416497.9</v>
      </c>
      <c r="S18" s="14">
        <f t="shared" si="3"/>
        <v>621681.69999999995</v>
      </c>
    </row>
    <row r="19" spans="1:19" s="51" customFormat="1">
      <c r="A19" s="15">
        <v>39783</v>
      </c>
      <c r="B19" s="14">
        <v>460258.8000000001</v>
      </c>
      <c r="C19" s="14">
        <v>-207480.90000000002</v>
      </c>
      <c r="D19" s="14">
        <v>252777.90000000008</v>
      </c>
      <c r="E19" s="14">
        <v>170798.9</v>
      </c>
      <c r="F19" s="14">
        <v>59394.8</v>
      </c>
      <c r="G19" s="14">
        <v>10160.4</v>
      </c>
      <c r="H19" s="52" t="s">
        <v>2</v>
      </c>
      <c r="I19" s="52" t="s">
        <v>2</v>
      </c>
      <c r="J19" s="53">
        <v>-125950.69999999998</v>
      </c>
      <c r="K19" s="14">
        <v>-11736.2</v>
      </c>
      <c r="L19" s="14">
        <f t="shared" si="0"/>
        <v>102667.20000000003</v>
      </c>
      <c r="M19" s="14">
        <v>22280.7</v>
      </c>
      <c r="N19" s="14">
        <v>290913.59999999998</v>
      </c>
      <c r="O19" s="54">
        <v>120.8</v>
      </c>
      <c r="P19" s="54"/>
      <c r="Q19" s="14">
        <f t="shared" si="1"/>
        <v>313315.09999999998</v>
      </c>
      <c r="R19" s="14">
        <f t="shared" si="2"/>
        <v>415982.3</v>
      </c>
      <c r="S19" s="14">
        <f t="shared" si="3"/>
        <v>668760.20000000007</v>
      </c>
    </row>
    <row r="20" spans="1:19" s="51" customFormat="1">
      <c r="A20" s="15">
        <v>39814</v>
      </c>
      <c r="B20" s="14">
        <v>428193.8</v>
      </c>
      <c r="C20" s="14">
        <v>-200419.9</v>
      </c>
      <c r="D20" s="14">
        <v>227773.9</v>
      </c>
      <c r="E20" s="14">
        <v>148190.5</v>
      </c>
      <c r="F20" s="14">
        <v>55894.8</v>
      </c>
      <c r="G20" s="14">
        <v>7509.5999999999995</v>
      </c>
      <c r="H20" s="52" t="s">
        <v>2</v>
      </c>
      <c r="I20" s="52" t="s">
        <v>2</v>
      </c>
      <c r="J20" s="53">
        <v>-107306.6</v>
      </c>
      <c r="K20" s="14">
        <v>-11146.4</v>
      </c>
      <c r="L20" s="14">
        <f t="shared" si="0"/>
        <v>93141.9</v>
      </c>
      <c r="M20" s="14">
        <v>20046.699999999997</v>
      </c>
      <c r="N20" s="14">
        <v>292259</v>
      </c>
      <c r="O20" s="54">
        <v>116.7</v>
      </c>
      <c r="P20" s="54"/>
      <c r="Q20" s="14">
        <f t="shared" si="1"/>
        <v>312422.40000000002</v>
      </c>
      <c r="R20" s="14">
        <f t="shared" si="2"/>
        <v>405564.30000000005</v>
      </c>
      <c r="S20" s="14">
        <f t="shared" si="3"/>
        <v>633338.20000000007</v>
      </c>
    </row>
    <row r="21" spans="1:19" s="51" customFormat="1">
      <c r="A21" s="15">
        <v>39845</v>
      </c>
      <c r="B21" s="14">
        <v>421469.4</v>
      </c>
      <c r="C21" s="14">
        <v>-208329.19999999998</v>
      </c>
      <c r="D21" s="14">
        <v>213140.20000000004</v>
      </c>
      <c r="E21" s="14">
        <v>154147.90000000002</v>
      </c>
      <c r="F21" s="14">
        <v>62894.8</v>
      </c>
      <c r="G21" s="14">
        <v>7195.5</v>
      </c>
      <c r="H21" s="52" t="s">
        <v>2</v>
      </c>
      <c r="I21" s="52" t="s">
        <v>2</v>
      </c>
      <c r="J21" s="53">
        <v>-104535.93200000002</v>
      </c>
      <c r="K21" s="14">
        <v>-13227.599999999999</v>
      </c>
      <c r="L21" s="14">
        <f t="shared" si="0"/>
        <v>106474.66800000001</v>
      </c>
      <c r="M21" s="14">
        <v>16247</v>
      </c>
      <c r="N21" s="14">
        <v>295757.5</v>
      </c>
      <c r="O21" s="54">
        <v>130.70000000000002</v>
      </c>
      <c r="P21" s="54"/>
      <c r="Q21" s="14">
        <f t="shared" si="1"/>
        <v>312135.2</v>
      </c>
      <c r="R21" s="14">
        <f t="shared" si="2"/>
        <v>418609.86800000002</v>
      </c>
      <c r="S21" s="14">
        <f t="shared" si="3"/>
        <v>631750.06800000009</v>
      </c>
    </row>
    <row r="22" spans="1:19" s="51" customFormat="1">
      <c r="A22" s="15">
        <v>39873</v>
      </c>
      <c r="B22" s="14">
        <v>407089.9</v>
      </c>
      <c r="C22" s="14">
        <v>-210947.69999999998</v>
      </c>
      <c r="D22" s="14">
        <v>196142.20000000004</v>
      </c>
      <c r="E22" s="14">
        <v>157525.1</v>
      </c>
      <c r="F22" s="14">
        <v>67087.5</v>
      </c>
      <c r="G22" s="14">
        <v>7001.2</v>
      </c>
      <c r="H22" s="52" t="s">
        <v>2</v>
      </c>
      <c r="I22" s="52" t="s">
        <v>2</v>
      </c>
      <c r="J22" s="53">
        <v>-101821.9</v>
      </c>
      <c r="K22" s="14">
        <v>-10745.9</v>
      </c>
      <c r="L22" s="14">
        <f t="shared" si="0"/>
        <v>119046.00000000003</v>
      </c>
      <c r="M22" s="14">
        <v>12984.5</v>
      </c>
      <c r="N22" s="14">
        <v>303954.20000000007</v>
      </c>
      <c r="O22" s="54">
        <v>126.7</v>
      </c>
      <c r="P22" s="54"/>
      <c r="Q22" s="14">
        <f t="shared" si="1"/>
        <v>317065.40000000008</v>
      </c>
      <c r="R22" s="14">
        <f t="shared" si="2"/>
        <v>436111.40000000014</v>
      </c>
      <c r="S22" s="14">
        <f t="shared" si="3"/>
        <v>632253.60000000021</v>
      </c>
    </row>
    <row r="23" spans="1:19" s="51" customFormat="1">
      <c r="A23" s="15">
        <v>39904</v>
      </c>
      <c r="B23" s="14">
        <v>397929.4</v>
      </c>
      <c r="C23" s="14">
        <v>-219245.69999999998</v>
      </c>
      <c r="D23" s="14">
        <v>178683.70000000004</v>
      </c>
      <c r="E23" s="14">
        <v>163693.70000000001</v>
      </c>
      <c r="F23" s="14">
        <v>67187.5</v>
      </c>
      <c r="G23" s="14">
        <v>9057.5</v>
      </c>
      <c r="H23" s="52" t="s">
        <v>2</v>
      </c>
      <c r="I23" s="52" t="s">
        <v>2</v>
      </c>
      <c r="J23" s="53">
        <v>-93936.799999999988</v>
      </c>
      <c r="K23" s="14">
        <v>-11639.400000000003</v>
      </c>
      <c r="L23" s="14">
        <f t="shared" si="0"/>
        <v>134362.50000000003</v>
      </c>
      <c r="M23" s="14">
        <v>11658.1</v>
      </c>
      <c r="N23" s="14">
        <v>307197.7</v>
      </c>
      <c r="O23" s="54">
        <v>152.1</v>
      </c>
      <c r="P23" s="54"/>
      <c r="Q23" s="14">
        <f t="shared" si="1"/>
        <v>319007.89999999997</v>
      </c>
      <c r="R23" s="14">
        <f t="shared" si="2"/>
        <v>453370.4</v>
      </c>
      <c r="S23" s="14">
        <f t="shared" si="3"/>
        <v>632054.10000000009</v>
      </c>
    </row>
    <row r="24" spans="1:19" s="51" customFormat="1">
      <c r="A24" s="15">
        <v>39934</v>
      </c>
      <c r="B24" s="14">
        <v>404191.00000000006</v>
      </c>
      <c r="C24" s="14">
        <v>-162760.49999999997</v>
      </c>
      <c r="D24" s="14">
        <v>241430.50000000009</v>
      </c>
      <c r="E24" s="14">
        <v>131037.20000000001</v>
      </c>
      <c r="F24" s="14">
        <v>104028.7</v>
      </c>
      <c r="G24" s="14">
        <v>6744.9</v>
      </c>
      <c r="H24" s="52" t="s">
        <v>2</v>
      </c>
      <c r="I24" s="52" t="s">
        <v>2</v>
      </c>
      <c r="J24" s="53">
        <v>-127228.60000000002</v>
      </c>
      <c r="K24" s="14">
        <v>-10597.9</v>
      </c>
      <c r="L24" s="14">
        <f t="shared" si="0"/>
        <v>103984.3</v>
      </c>
      <c r="M24" s="14">
        <v>10241.200000000001</v>
      </c>
      <c r="N24" s="14">
        <v>312434.30000000005</v>
      </c>
      <c r="O24" s="54">
        <v>146.30000000000001</v>
      </c>
      <c r="P24" s="54"/>
      <c r="Q24" s="14">
        <f t="shared" si="1"/>
        <v>322821.80000000005</v>
      </c>
      <c r="R24" s="14">
        <f t="shared" si="2"/>
        <v>426806.10000000003</v>
      </c>
      <c r="S24" s="14">
        <f t="shared" si="3"/>
        <v>668236.60000000009</v>
      </c>
    </row>
    <row r="25" spans="1:19" s="51" customFormat="1">
      <c r="A25" s="15">
        <v>39965</v>
      </c>
      <c r="B25" s="14">
        <v>401678.1</v>
      </c>
      <c r="C25" s="14">
        <v>-166458.5</v>
      </c>
      <c r="D25" s="14">
        <v>235219.59999999998</v>
      </c>
      <c r="E25" s="14">
        <v>153145.30000000002</v>
      </c>
      <c r="F25" s="14">
        <v>101503.8</v>
      </c>
      <c r="G25" s="14">
        <v>9746.6</v>
      </c>
      <c r="H25" s="52" t="s">
        <v>2</v>
      </c>
      <c r="I25" s="52" t="s">
        <v>2</v>
      </c>
      <c r="J25" s="53">
        <v>-125064.5</v>
      </c>
      <c r="K25" s="14">
        <v>-13685.099999999999</v>
      </c>
      <c r="L25" s="14">
        <f t="shared" si="0"/>
        <v>125646.1</v>
      </c>
      <c r="M25" s="14">
        <v>11230.6</v>
      </c>
      <c r="N25" s="14">
        <v>317811.99999999994</v>
      </c>
      <c r="O25" s="54">
        <v>142.10000000000002</v>
      </c>
      <c r="P25" s="54"/>
      <c r="Q25" s="14">
        <f t="shared" si="1"/>
        <v>329184.6999999999</v>
      </c>
      <c r="R25" s="14">
        <f t="shared" si="2"/>
        <v>454830.79999999993</v>
      </c>
      <c r="S25" s="14">
        <f t="shared" si="3"/>
        <v>690050.39999999991</v>
      </c>
    </row>
    <row r="26" spans="1:19" s="51" customFormat="1">
      <c r="A26" s="15">
        <v>39995</v>
      </c>
      <c r="B26" s="14">
        <v>391542.30000000005</v>
      </c>
      <c r="C26" s="14">
        <v>-173624</v>
      </c>
      <c r="D26" s="14">
        <v>217918.30000000005</v>
      </c>
      <c r="E26" s="14">
        <v>147058</v>
      </c>
      <c r="F26" s="14">
        <v>106836</v>
      </c>
      <c r="G26" s="14">
        <v>7339.3</v>
      </c>
      <c r="H26" s="52" t="s">
        <v>2</v>
      </c>
      <c r="I26" s="52" t="s">
        <v>2</v>
      </c>
      <c r="J26" s="53">
        <v>-115672.20000000001</v>
      </c>
      <c r="K26" s="14">
        <v>-12756.2</v>
      </c>
      <c r="L26" s="14">
        <f t="shared" si="0"/>
        <v>132804.89999999997</v>
      </c>
      <c r="M26" s="14">
        <v>15357.499999999998</v>
      </c>
      <c r="N26" s="14">
        <v>321973.89999999997</v>
      </c>
      <c r="O26" s="54">
        <v>429.20000000000005</v>
      </c>
      <c r="P26" s="54"/>
      <c r="Q26" s="14">
        <f t="shared" si="1"/>
        <v>337760.6</v>
      </c>
      <c r="R26" s="14">
        <f t="shared" si="2"/>
        <v>470565.49999999994</v>
      </c>
      <c r="S26" s="14">
        <f t="shared" si="3"/>
        <v>688483.8</v>
      </c>
    </row>
    <row r="27" spans="1:19" s="51" customFormat="1">
      <c r="A27" s="15">
        <v>40026</v>
      </c>
      <c r="B27" s="14">
        <v>493609.5</v>
      </c>
      <c r="C27" s="14">
        <v>-287573.09999999998</v>
      </c>
      <c r="D27" s="14">
        <v>206036.40000000002</v>
      </c>
      <c r="E27" s="14">
        <v>156341.6</v>
      </c>
      <c r="F27" s="14">
        <v>106418.7</v>
      </c>
      <c r="G27" s="14">
        <v>7169.7000000000007</v>
      </c>
      <c r="H27" s="52" t="s">
        <v>2</v>
      </c>
      <c r="I27" s="52" t="s">
        <v>2</v>
      </c>
      <c r="J27" s="53">
        <v>-110405.90000000001</v>
      </c>
      <c r="K27" s="14">
        <v>-11905</v>
      </c>
      <c r="L27" s="14">
        <f t="shared" si="0"/>
        <v>147619.09999999998</v>
      </c>
      <c r="M27" s="14">
        <v>17017.199999999997</v>
      </c>
      <c r="N27" s="14">
        <v>323142.69999999995</v>
      </c>
      <c r="O27" s="54">
        <v>405.20000000000005</v>
      </c>
      <c r="P27" s="54"/>
      <c r="Q27" s="14">
        <f t="shared" si="1"/>
        <v>340565.1</v>
      </c>
      <c r="R27" s="14">
        <f t="shared" si="2"/>
        <v>488184.19999999995</v>
      </c>
      <c r="S27" s="14">
        <f t="shared" si="3"/>
        <v>694220.6</v>
      </c>
    </row>
    <row r="28" spans="1:19" s="51" customFormat="1">
      <c r="A28" s="15">
        <v>40057</v>
      </c>
      <c r="B28" s="14">
        <v>518794.80000000005</v>
      </c>
      <c r="C28" s="14">
        <v>-298425.7</v>
      </c>
      <c r="D28" s="14">
        <v>220369.10000000003</v>
      </c>
      <c r="E28" s="14">
        <v>138074.1</v>
      </c>
      <c r="F28" s="14">
        <v>112536.70000000001</v>
      </c>
      <c r="G28" s="14">
        <v>7131.5</v>
      </c>
      <c r="H28" s="52" t="s">
        <v>2</v>
      </c>
      <c r="I28" s="52" t="s">
        <v>2</v>
      </c>
      <c r="J28" s="53">
        <v>-103970.1</v>
      </c>
      <c r="K28" s="14">
        <v>-13697.7</v>
      </c>
      <c r="L28" s="14">
        <f t="shared" si="0"/>
        <v>140074.5</v>
      </c>
      <c r="M28" s="14">
        <v>14512.600000000002</v>
      </c>
      <c r="N28" s="14">
        <v>335427.80000000005</v>
      </c>
      <c r="O28" s="54">
        <v>396.70000000000005</v>
      </c>
      <c r="P28" s="54"/>
      <c r="Q28" s="14">
        <f t="shared" si="1"/>
        <v>350337.10000000003</v>
      </c>
      <c r="R28" s="14">
        <f t="shared" si="2"/>
        <v>490411.60000000003</v>
      </c>
      <c r="S28" s="14">
        <f t="shared" si="3"/>
        <v>710780.70000000007</v>
      </c>
    </row>
    <row r="29" spans="1:19" s="51" customFormat="1">
      <c r="A29" s="15">
        <v>40087</v>
      </c>
      <c r="B29" s="14">
        <v>514095.8</v>
      </c>
      <c r="C29" s="14">
        <v>-299875.8</v>
      </c>
      <c r="D29" s="14">
        <v>214220</v>
      </c>
      <c r="E29" s="14">
        <v>148531</v>
      </c>
      <c r="F29" s="14">
        <v>114194.3</v>
      </c>
      <c r="G29" s="14">
        <v>7362.5999999999995</v>
      </c>
      <c r="H29" s="52" t="s">
        <v>2</v>
      </c>
      <c r="I29" s="52" t="s">
        <v>2</v>
      </c>
      <c r="J29" s="53">
        <v>-104100.2</v>
      </c>
      <c r="K29" s="14">
        <v>-15167.399999999998</v>
      </c>
      <c r="L29" s="14">
        <f t="shared" si="0"/>
        <v>150820.29999999996</v>
      </c>
      <c r="M29" s="14">
        <v>12979.600000000002</v>
      </c>
      <c r="N29" s="14">
        <v>344554.30000000005</v>
      </c>
      <c r="O29" s="54">
        <v>295.3</v>
      </c>
      <c r="P29" s="54"/>
      <c r="Q29" s="14">
        <f t="shared" si="1"/>
        <v>357829.2</v>
      </c>
      <c r="R29" s="14">
        <f t="shared" si="2"/>
        <v>508649.5</v>
      </c>
      <c r="S29" s="14">
        <f t="shared" si="3"/>
        <v>722869.5</v>
      </c>
    </row>
    <row r="30" spans="1:19" s="51" customFormat="1">
      <c r="A30" s="15">
        <v>40118</v>
      </c>
      <c r="B30" s="14">
        <v>514269.20000000007</v>
      </c>
      <c r="C30" s="14">
        <v>-303065.40000000002</v>
      </c>
      <c r="D30" s="14">
        <v>211203.80000000005</v>
      </c>
      <c r="E30" s="14">
        <v>174575.8</v>
      </c>
      <c r="F30" s="14">
        <v>102484.1</v>
      </c>
      <c r="G30" s="14">
        <v>7249.3</v>
      </c>
      <c r="H30" s="52" t="s">
        <v>2</v>
      </c>
      <c r="I30" s="52" t="s">
        <v>2</v>
      </c>
      <c r="J30" s="53">
        <v>-123884.8</v>
      </c>
      <c r="K30" s="14">
        <v>-15123.200000000003</v>
      </c>
      <c r="L30" s="14">
        <f t="shared" si="0"/>
        <v>145301.20000000001</v>
      </c>
      <c r="M30" s="14">
        <v>10562.000000000002</v>
      </c>
      <c r="N30" s="14">
        <v>356903.9</v>
      </c>
      <c r="O30" s="54">
        <v>277</v>
      </c>
      <c r="P30" s="54"/>
      <c r="Q30" s="14">
        <f t="shared" si="1"/>
        <v>367742.9</v>
      </c>
      <c r="R30" s="14">
        <f t="shared" si="2"/>
        <v>513044.10000000003</v>
      </c>
      <c r="S30" s="14">
        <f t="shared" si="3"/>
        <v>724247.90000000014</v>
      </c>
    </row>
    <row r="31" spans="1:19" s="51" customFormat="1">
      <c r="A31" s="15">
        <v>40148</v>
      </c>
      <c r="B31" s="14">
        <v>556720.30000000005</v>
      </c>
      <c r="C31" s="14">
        <v>-293987.49999999994</v>
      </c>
      <c r="D31" s="14">
        <v>262732.8000000001</v>
      </c>
      <c r="E31" s="14">
        <v>215622.30000000002</v>
      </c>
      <c r="F31" s="14">
        <v>100906.6</v>
      </c>
      <c r="G31" s="14">
        <v>11980.5</v>
      </c>
      <c r="H31" s="52" t="s">
        <v>2</v>
      </c>
      <c r="I31" s="52" t="s">
        <v>2</v>
      </c>
      <c r="J31" s="53">
        <v>-134063.79999999999</v>
      </c>
      <c r="K31" s="14">
        <v>-14842.5</v>
      </c>
      <c r="L31" s="14">
        <f t="shared" si="0"/>
        <v>179603.10000000003</v>
      </c>
      <c r="M31" s="14">
        <v>9204.2000000000025</v>
      </c>
      <c r="N31" s="14">
        <v>355047.5</v>
      </c>
      <c r="O31" s="54">
        <v>497.1</v>
      </c>
      <c r="P31" s="54"/>
      <c r="Q31" s="14">
        <f t="shared" si="1"/>
        <v>364748.79999999999</v>
      </c>
      <c r="R31" s="14">
        <f t="shared" si="2"/>
        <v>544351.9</v>
      </c>
      <c r="S31" s="14">
        <f t="shared" si="3"/>
        <v>807084.70000000019</v>
      </c>
    </row>
    <row r="32" spans="1:19" s="51" customFormat="1">
      <c r="A32" s="15">
        <v>40179</v>
      </c>
      <c r="B32" s="14">
        <v>561525.70000000007</v>
      </c>
      <c r="C32" s="14">
        <v>-292443.90000000002</v>
      </c>
      <c r="D32" s="14">
        <f t="shared" ref="D32:D63" si="4">SUM(B32:C32)</f>
        <v>269081.80000000005</v>
      </c>
      <c r="E32" s="14">
        <v>161824.1</v>
      </c>
      <c r="F32" s="14">
        <v>99957.6</v>
      </c>
      <c r="G32" s="14">
        <v>10079.199999999999</v>
      </c>
      <c r="H32" s="52">
        <v>6525</v>
      </c>
      <c r="I32" s="52" t="s">
        <v>2</v>
      </c>
      <c r="J32" s="53">
        <v>-135142.20000000001</v>
      </c>
      <c r="K32" s="14">
        <v>-12646.6</v>
      </c>
      <c r="L32" s="14">
        <f t="shared" si="0"/>
        <v>130597.1</v>
      </c>
      <c r="M32" s="14">
        <v>8021.1</v>
      </c>
      <c r="N32" s="14">
        <v>357380.6</v>
      </c>
      <c r="O32" s="54">
        <v>363.6</v>
      </c>
      <c r="P32" s="54"/>
      <c r="Q32" s="14">
        <f t="shared" si="1"/>
        <v>365765.29999999993</v>
      </c>
      <c r="R32" s="14">
        <f t="shared" si="2"/>
        <v>496362.39999999991</v>
      </c>
      <c r="S32" s="14">
        <f t="shared" si="3"/>
        <v>765444.2</v>
      </c>
    </row>
    <row r="33" spans="1:19" s="51" customFormat="1">
      <c r="A33" s="15">
        <v>40210</v>
      </c>
      <c r="B33" s="14">
        <v>569698</v>
      </c>
      <c r="C33" s="14">
        <v>-299200.8</v>
      </c>
      <c r="D33" s="14">
        <f t="shared" si="4"/>
        <v>270497.2</v>
      </c>
      <c r="E33" s="14">
        <v>171434.6</v>
      </c>
      <c r="F33" s="14">
        <v>100184.4</v>
      </c>
      <c r="G33" s="14">
        <v>9814</v>
      </c>
      <c r="H33" s="52">
        <v>6525</v>
      </c>
      <c r="I33" s="52" t="s">
        <v>2</v>
      </c>
      <c r="J33" s="53">
        <v>-145574.20000000001</v>
      </c>
      <c r="K33" s="14">
        <v>-14153.599999999999</v>
      </c>
      <c r="L33" s="14">
        <f t="shared" si="0"/>
        <v>128230.19999999998</v>
      </c>
      <c r="M33" s="14">
        <v>7189</v>
      </c>
      <c r="N33" s="14">
        <v>368619.1</v>
      </c>
      <c r="O33" s="54">
        <v>457.29999999999995</v>
      </c>
      <c r="P33" s="54"/>
      <c r="Q33" s="14">
        <f t="shared" si="1"/>
        <v>376265.39999999997</v>
      </c>
      <c r="R33" s="14">
        <f t="shared" si="2"/>
        <v>504495.6</v>
      </c>
      <c r="S33" s="14">
        <f t="shared" si="3"/>
        <v>774992.8</v>
      </c>
    </row>
    <row r="34" spans="1:19" s="51" customFormat="1">
      <c r="A34" s="15">
        <v>40238</v>
      </c>
      <c r="B34" s="14">
        <v>552267.30000000005</v>
      </c>
      <c r="C34" s="14">
        <v>-295548.10000000003</v>
      </c>
      <c r="D34" s="14">
        <f t="shared" si="4"/>
        <v>256719.2</v>
      </c>
      <c r="E34" s="14">
        <v>154941.59999999998</v>
      </c>
      <c r="F34" s="14">
        <v>115655.2</v>
      </c>
      <c r="G34" s="14">
        <v>9282.0000000000018</v>
      </c>
      <c r="H34" s="52">
        <v>18525</v>
      </c>
      <c r="I34" s="52" t="s">
        <v>2</v>
      </c>
      <c r="J34" s="53">
        <v>-137226.5</v>
      </c>
      <c r="K34" s="14">
        <v>-15411</v>
      </c>
      <c r="L34" s="14">
        <f t="shared" si="0"/>
        <v>145766.29999999999</v>
      </c>
      <c r="M34" s="14">
        <v>7059.8000000000011</v>
      </c>
      <c r="N34" s="14">
        <v>377237.60000000009</v>
      </c>
      <c r="O34" s="54">
        <v>462.8</v>
      </c>
      <c r="P34" s="54"/>
      <c r="Q34" s="14">
        <f t="shared" si="1"/>
        <v>384760.20000000007</v>
      </c>
      <c r="R34" s="14">
        <f t="shared" si="2"/>
        <v>530526.5</v>
      </c>
      <c r="S34" s="14">
        <f t="shared" si="3"/>
        <v>787245.7</v>
      </c>
    </row>
    <row r="35" spans="1:19" s="51" customFormat="1">
      <c r="A35" s="15">
        <v>40269</v>
      </c>
      <c r="B35" s="14">
        <v>531491.50000000012</v>
      </c>
      <c r="C35" s="14">
        <v>-299073.90000000002</v>
      </c>
      <c r="D35" s="14">
        <f t="shared" si="4"/>
        <v>232417.60000000009</v>
      </c>
      <c r="E35" s="14">
        <v>45521.4</v>
      </c>
      <c r="F35" s="14">
        <v>73986.7</v>
      </c>
      <c r="G35" s="14">
        <v>9385.4</v>
      </c>
      <c r="H35" s="52">
        <v>18525</v>
      </c>
      <c r="I35" s="52">
        <v>147596</v>
      </c>
      <c r="J35" s="53">
        <v>-121266.80000000002</v>
      </c>
      <c r="K35" s="14">
        <v>-15187.500000000004</v>
      </c>
      <c r="L35" s="14">
        <f t="shared" si="0"/>
        <v>158560.19999999998</v>
      </c>
      <c r="M35" s="14">
        <v>6983.4000000000005</v>
      </c>
      <c r="N35" s="14">
        <v>384575.9</v>
      </c>
      <c r="O35" s="54">
        <v>429.1</v>
      </c>
      <c r="P35" s="54"/>
      <c r="Q35" s="14">
        <f t="shared" si="1"/>
        <v>391988.4</v>
      </c>
      <c r="R35" s="14">
        <f t="shared" si="2"/>
        <v>550548.6</v>
      </c>
      <c r="S35" s="14">
        <f t="shared" si="3"/>
        <v>782966.20000000007</v>
      </c>
    </row>
    <row r="36" spans="1:19" s="51" customFormat="1">
      <c r="A36" s="15">
        <v>40299</v>
      </c>
      <c r="B36" s="14">
        <v>498996.80000000005</v>
      </c>
      <c r="C36" s="14">
        <v>-289210</v>
      </c>
      <c r="D36" s="14">
        <f t="shared" si="4"/>
        <v>209786.80000000005</v>
      </c>
      <c r="E36" s="14">
        <v>24665.8</v>
      </c>
      <c r="F36" s="14">
        <v>87492.3</v>
      </c>
      <c r="G36" s="14">
        <v>8601.4</v>
      </c>
      <c r="H36" s="52">
        <v>18525</v>
      </c>
      <c r="I36" s="52">
        <v>147287.9</v>
      </c>
      <c r="J36" s="53">
        <v>-109494.59999999999</v>
      </c>
      <c r="K36" s="14">
        <v>-14048.7</v>
      </c>
      <c r="L36" s="14">
        <f t="shared" si="0"/>
        <v>163029.10000000003</v>
      </c>
      <c r="M36" s="14">
        <v>8973.7000000000007</v>
      </c>
      <c r="N36" s="14">
        <v>389881.09999999992</v>
      </c>
      <c r="O36" s="54">
        <v>595.79999999999995</v>
      </c>
      <c r="P36" s="54"/>
      <c r="Q36" s="14">
        <f t="shared" si="1"/>
        <v>399450.59999999992</v>
      </c>
      <c r="R36" s="14">
        <f t="shared" si="2"/>
        <v>562479.69999999995</v>
      </c>
      <c r="S36" s="14">
        <f t="shared" si="3"/>
        <v>772266.5</v>
      </c>
    </row>
    <row r="37" spans="1:19" s="51" customFormat="1">
      <c r="A37" s="15">
        <v>40330</v>
      </c>
      <c r="B37" s="14">
        <v>485502.69999999995</v>
      </c>
      <c r="C37" s="14">
        <v>-290429.60000000003</v>
      </c>
      <c r="D37" s="14">
        <f t="shared" si="4"/>
        <v>195073.09999999992</v>
      </c>
      <c r="E37" s="14">
        <v>33331.199999999997</v>
      </c>
      <c r="F37" s="14">
        <v>79835.3</v>
      </c>
      <c r="G37" s="14">
        <v>10424.999999999998</v>
      </c>
      <c r="H37" s="52">
        <v>40525</v>
      </c>
      <c r="I37" s="52">
        <v>146979.70000000001</v>
      </c>
      <c r="J37" s="53">
        <v>-114309.09999999999</v>
      </c>
      <c r="K37" s="14">
        <v>-15094.000000000002</v>
      </c>
      <c r="L37" s="14">
        <f t="shared" si="0"/>
        <v>181693.10000000003</v>
      </c>
      <c r="M37" s="14">
        <v>10498.300000000001</v>
      </c>
      <c r="N37" s="14">
        <v>415908.50000000006</v>
      </c>
      <c r="O37" s="54">
        <v>512.09999999999991</v>
      </c>
      <c r="P37" s="54"/>
      <c r="Q37" s="14">
        <f t="shared" si="1"/>
        <v>426918.9</v>
      </c>
      <c r="R37" s="14">
        <f t="shared" si="2"/>
        <v>608612</v>
      </c>
      <c r="S37" s="14">
        <f t="shared" si="3"/>
        <v>803685.09999999986</v>
      </c>
    </row>
    <row r="38" spans="1:19" s="51" customFormat="1">
      <c r="A38" s="15">
        <v>40360</v>
      </c>
      <c r="B38" s="14">
        <v>500593.7</v>
      </c>
      <c r="C38" s="14">
        <v>-300633.80000000005</v>
      </c>
      <c r="D38" s="14">
        <f t="shared" si="4"/>
        <v>199959.89999999997</v>
      </c>
      <c r="E38" s="14">
        <v>30261.7</v>
      </c>
      <c r="F38" s="14">
        <v>77712.3</v>
      </c>
      <c r="G38" s="14">
        <v>11291.300000000001</v>
      </c>
      <c r="H38" s="52">
        <v>50525</v>
      </c>
      <c r="I38" s="52">
        <v>146671.6</v>
      </c>
      <c r="J38" s="53">
        <v>-104343</v>
      </c>
      <c r="K38" s="14">
        <v>-17832.2</v>
      </c>
      <c r="L38" s="14">
        <f t="shared" si="0"/>
        <v>194286.7</v>
      </c>
      <c r="M38" s="14">
        <v>24947</v>
      </c>
      <c r="N38" s="14">
        <v>420878.3</v>
      </c>
      <c r="O38" s="54">
        <v>677.2</v>
      </c>
      <c r="P38" s="54"/>
      <c r="Q38" s="14">
        <f t="shared" si="1"/>
        <v>446502.5</v>
      </c>
      <c r="R38" s="14">
        <f t="shared" si="2"/>
        <v>640789.19999999995</v>
      </c>
      <c r="S38" s="14">
        <f t="shared" si="3"/>
        <v>840749.09999999986</v>
      </c>
    </row>
    <row r="39" spans="1:19" s="51" customFormat="1">
      <c r="A39" s="15">
        <v>40391</v>
      </c>
      <c r="B39" s="14">
        <v>492033.1</v>
      </c>
      <c r="C39" s="14">
        <v>-308182.3</v>
      </c>
      <c r="D39" s="14">
        <f t="shared" si="4"/>
        <v>183850.8</v>
      </c>
      <c r="E39" s="14">
        <v>37841.9</v>
      </c>
      <c r="F39" s="14">
        <v>88076.800000000003</v>
      </c>
      <c r="G39" s="14">
        <v>10998.499999999998</v>
      </c>
      <c r="H39" s="52">
        <v>50525</v>
      </c>
      <c r="I39" s="52">
        <v>146363.5</v>
      </c>
      <c r="J39" s="53">
        <v>-116379.92</v>
      </c>
      <c r="K39" s="14">
        <v>-14284.900000000001</v>
      </c>
      <c r="L39" s="14">
        <f t="shared" si="0"/>
        <v>203140.88000000003</v>
      </c>
      <c r="M39" s="14">
        <v>24907.299999999996</v>
      </c>
      <c r="N39" s="14">
        <v>434372.69999999995</v>
      </c>
      <c r="O39" s="54">
        <v>678.59999999999991</v>
      </c>
      <c r="P39" s="54"/>
      <c r="Q39" s="14">
        <f t="shared" si="1"/>
        <v>459958.59999999992</v>
      </c>
      <c r="R39" s="14">
        <f t="shared" si="2"/>
        <v>663099.48</v>
      </c>
      <c r="S39" s="14">
        <f t="shared" si="3"/>
        <v>846950.28</v>
      </c>
    </row>
    <row r="40" spans="1:19" s="51" customFormat="1">
      <c r="A40" s="15">
        <v>40422</v>
      </c>
      <c r="B40" s="14">
        <v>484285.80000000005</v>
      </c>
      <c r="C40" s="14">
        <v>-317965.89999999997</v>
      </c>
      <c r="D40" s="14">
        <f t="shared" si="4"/>
        <v>166319.90000000008</v>
      </c>
      <c r="E40" s="14">
        <v>37014.199999999997</v>
      </c>
      <c r="F40" s="14">
        <v>98442.900000000009</v>
      </c>
      <c r="G40" s="14">
        <v>10299.9</v>
      </c>
      <c r="H40" s="52">
        <v>50525</v>
      </c>
      <c r="I40" s="52">
        <v>146055.29999999999</v>
      </c>
      <c r="J40" s="53">
        <v>-109029</v>
      </c>
      <c r="K40" s="14">
        <v>-13247.7</v>
      </c>
      <c r="L40" s="14">
        <f t="shared" si="0"/>
        <v>220060.59999999998</v>
      </c>
      <c r="M40" s="14">
        <v>21888.899999999998</v>
      </c>
      <c r="N40" s="14">
        <v>445162.19999999995</v>
      </c>
      <c r="O40" s="54">
        <v>647.79999999999995</v>
      </c>
      <c r="P40" s="54"/>
      <c r="Q40" s="14">
        <f t="shared" si="1"/>
        <v>467698.89999999997</v>
      </c>
      <c r="R40" s="14">
        <f t="shared" si="2"/>
        <v>687759.5</v>
      </c>
      <c r="S40" s="14">
        <f t="shared" si="3"/>
        <v>854079.40000000014</v>
      </c>
    </row>
    <row r="41" spans="1:19" s="51" customFormat="1">
      <c r="A41" s="15">
        <v>40452</v>
      </c>
      <c r="B41" s="14">
        <v>496202.5</v>
      </c>
      <c r="C41" s="14">
        <v>-323025.3</v>
      </c>
      <c r="D41" s="14">
        <f t="shared" si="4"/>
        <v>173177.2</v>
      </c>
      <c r="E41" s="14">
        <v>25932</v>
      </c>
      <c r="F41" s="14">
        <v>109099</v>
      </c>
      <c r="G41" s="14">
        <v>9878.7000000000007</v>
      </c>
      <c r="H41" s="52">
        <v>50525</v>
      </c>
      <c r="I41" s="52">
        <v>145747.20000000001</v>
      </c>
      <c r="J41" s="53">
        <v>-122987.3</v>
      </c>
      <c r="K41" s="14">
        <v>-12589.2</v>
      </c>
      <c r="L41" s="14">
        <f t="shared" si="0"/>
        <v>205605.40000000002</v>
      </c>
      <c r="M41" s="14">
        <v>17879.599999999999</v>
      </c>
      <c r="N41" s="14">
        <v>456119.30000000005</v>
      </c>
      <c r="O41" s="54">
        <v>656.2</v>
      </c>
      <c r="P41" s="54"/>
      <c r="Q41" s="14">
        <f t="shared" si="1"/>
        <v>474655.10000000003</v>
      </c>
      <c r="R41" s="14">
        <f t="shared" si="2"/>
        <v>680260.5</v>
      </c>
      <c r="S41" s="14">
        <f t="shared" si="3"/>
        <v>853437.7</v>
      </c>
    </row>
    <row r="42" spans="1:19" s="51" customFormat="1">
      <c r="A42" s="15">
        <v>40483</v>
      </c>
      <c r="B42" s="14">
        <v>499271.9</v>
      </c>
      <c r="C42" s="14">
        <v>-322651.59999999998</v>
      </c>
      <c r="D42" s="14">
        <f t="shared" si="4"/>
        <v>176620.30000000005</v>
      </c>
      <c r="E42" s="14">
        <v>35424.1</v>
      </c>
      <c r="F42" s="14">
        <v>107991</v>
      </c>
      <c r="G42" s="14">
        <v>10963.8</v>
      </c>
      <c r="H42" s="52">
        <v>50525</v>
      </c>
      <c r="I42" s="52">
        <v>145439.1</v>
      </c>
      <c r="J42" s="53">
        <v>-112981.90000000001</v>
      </c>
      <c r="K42" s="14">
        <v>-12494.599999999999</v>
      </c>
      <c r="L42" s="14">
        <f t="shared" si="0"/>
        <v>224866.49999999997</v>
      </c>
      <c r="M42" s="14">
        <v>13520.699999999999</v>
      </c>
      <c r="N42" s="14">
        <v>458351.50000000006</v>
      </c>
      <c r="O42" s="54">
        <v>620.79999999999995</v>
      </c>
      <c r="P42" s="54"/>
      <c r="Q42" s="14">
        <f t="shared" si="1"/>
        <v>472493.00000000006</v>
      </c>
      <c r="R42" s="14">
        <f t="shared" si="2"/>
        <v>697359.5</v>
      </c>
      <c r="S42" s="14">
        <f t="shared" si="3"/>
        <v>873979.8</v>
      </c>
    </row>
    <row r="43" spans="1:19" s="51" customFormat="1">
      <c r="A43" s="15">
        <v>40513</v>
      </c>
      <c r="B43" s="14">
        <v>581195.19999999995</v>
      </c>
      <c r="C43" s="14">
        <v>-328494.40000000002</v>
      </c>
      <c r="D43" s="14">
        <f t="shared" si="4"/>
        <v>252700.79999999993</v>
      </c>
      <c r="E43" s="14">
        <v>19134.2</v>
      </c>
      <c r="F43" s="14">
        <v>109938.3</v>
      </c>
      <c r="G43" s="14">
        <v>14362.999999999998</v>
      </c>
      <c r="H43" s="52">
        <v>88925</v>
      </c>
      <c r="I43" s="52">
        <v>145130.9</v>
      </c>
      <c r="J43" s="53">
        <v>-154580.5</v>
      </c>
      <c r="K43" s="14">
        <v>-11748.2</v>
      </c>
      <c r="L43" s="14">
        <f t="shared" ref="L43:L74" si="5">SUM( (E43:K43))</f>
        <v>211162.7</v>
      </c>
      <c r="M43" s="14">
        <v>9602.8000000000011</v>
      </c>
      <c r="N43" s="14">
        <v>505320.7</v>
      </c>
      <c r="O43" s="54">
        <v>599.4</v>
      </c>
      <c r="P43" s="54">
        <v>89.2</v>
      </c>
      <c r="Q43" s="14">
        <f t="shared" ref="Q43:Q74" si="6">SUM(M43:P43)</f>
        <v>515612.10000000003</v>
      </c>
      <c r="R43" s="14">
        <f t="shared" ref="R43:R74" si="7">SUM(L43,Q43)</f>
        <v>726774.8</v>
      </c>
      <c r="S43" s="14">
        <f t="shared" ref="S43:S74" si="8">SUM(D43,R43)</f>
        <v>979475.6</v>
      </c>
    </row>
    <row r="44" spans="1:19" s="51" customFormat="1">
      <c r="A44" s="15">
        <v>40544</v>
      </c>
      <c r="B44" s="14">
        <v>565680</v>
      </c>
      <c r="C44" s="14">
        <v>-327551.8</v>
      </c>
      <c r="D44" s="14">
        <f t="shared" si="4"/>
        <v>238128.2</v>
      </c>
      <c r="E44" s="14">
        <v>0</v>
      </c>
      <c r="F44" s="14">
        <v>120955.8</v>
      </c>
      <c r="G44" s="14">
        <v>11866.4</v>
      </c>
      <c r="H44" s="52">
        <v>88925</v>
      </c>
      <c r="I44" s="52">
        <v>144822.79999999999</v>
      </c>
      <c r="J44" s="53">
        <v>-178256.98333333334</v>
      </c>
      <c r="K44" s="14">
        <v>-9081.1</v>
      </c>
      <c r="L44" s="14">
        <f t="shared" si="5"/>
        <v>179231.91666666666</v>
      </c>
      <c r="M44" s="14">
        <v>8484.1000000000022</v>
      </c>
      <c r="N44" s="14">
        <v>511934.68333333335</v>
      </c>
      <c r="O44" s="54">
        <v>588.79999999999995</v>
      </c>
      <c r="P44" s="54">
        <v>80.3</v>
      </c>
      <c r="Q44" s="14">
        <f t="shared" si="6"/>
        <v>521087.8833333333</v>
      </c>
      <c r="R44" s="14">
        <f t="shared" si="7"/>
        <v>700319.79999999993</v>
      </c>
      <c r="S44" s="14">
        <f t="shared" si="8"/>
        <v>938448</v>
      </c>
    </row>
    <row r="45" spans="1:19" s="51" customFormat="1">
      <c r="A45" s="15">
        <v>40575</v>
      </c>
      <c r="B45" s="14">
        <v>587925.60000000009</v>
      </c>
      <c r="C45" s="14">
        <v>-332437.80000000005</v>
      </c>
      <c r="D45" s="14">
        <f t="shared" si="4"/>
        <v>255487.80000000005</v>
      </c>
      <c r="E45" s="14">
        <v>0</v>
      </c>
      <c r="F45" s="14">
        <v>130860.5</v>
      </c>
      <c r="G45" s="14">
        <v>10899.3</v>
      </c>
      <c r="H45" s="52">
        <v>88925</v>
      </c>
      <c r="I45" s="52">
        <v>144514.70000000001</v>
      </c>
      <c r="J45" s="53">
        <v>-211635.06666666665</v>
      </c>
      <c r="K45" s="14">
        <v>-11244.5</v>
      </c>
      <c r="L45" s="14">
        <f t="shared" si="5"/>
        <v>152319.93333333335</v>
      </c>
      <c r="M45" s="14">
        <v>8080.3000000000011</v>
      </c>
      <c r="N45" s="14">
        <v>528812.66666666651</v>
      </c>
      <c r="O45" s="54">
        <v>508.4</v>
      </c>
      <c r="P45" s="54">
        <v>256.89999999999998</v>
      </c>
      <c r="Q45" s="14">
        <f t="shared" si="6"/>
        <v>537658.2666666666</v>
      </c>
      <c r="R45" s="14">
        <f t="shared" si="7"/>
        <v>689978.2</v>
      </c>
      <c r="S45" s="14">
        <f t="shared" si="8"/>
        <v>945466</v>
      </c>
    </row>
    <row r="46" spans="1:19" s="51" customFormat="1">
      <c r="A46" s="15">
        <v>40603</v>
      </c>
      <c r="B46" s="14">
        <v>570114.29999999993</v>
      </c>
      <c r="C46" s="14">
        <v>-323709.5</v>
      </c>
      <c r="D46" s="14">
        <f t="shared" si="4"/>
        <v>246404.79999999993</v>
      </c>
      <c r="E46" s="14">
        <v>2480.5</v>
      </c>
      <c r="F46" s="14">
        <v>120400.09999999999</v>
      </c>
      <c r="G46" s="14">
        <v>13218.2</v>
      </c>
      <c r="H46" s="52">
        <v>74325</v>
      </c>
      <c r="I46" s="52">
        <v>144206.6</v>
      </c>
      <c r="J46" s="53">
        <v>-168071.85</v>
      </c>
      <c r="K46" s="14">
        <v>-9395.7999999999993</v>
      </c>
      <c r="L46" s="14">
        <f t="shared" si="5"/>
        <v>177162.75000000003</v>
      </c>
      <c r="M46" s="14">
        <v>7087.5</v>
      </c>
      <c r="N46" s="14">
        <v>538937.54999999981</v>
      </c>
      <c r="O46" s="54">
        <v>599</v>
      </c>
      <c r="P46" s="54">
        <v>274.8</v>
      </c>
      <c r="Q46" s="14">
        <f t="shared" si="6"/>
        <v>546898.84999999986</v>
      </c>
      <c r="R46" s="14">
        <f t="shared" si="7"/>
        <v>724061.59999999986</v>
      </c>
      <c r="S46" s="14">
        <f t="shared" si="8"/>
        <v>970466.39999999979</v>
      </c>
    </row>
    <row r="47" spans="1:19" s="51" customFormat="1">
      <c r="A47" s="15">
        <v>40634</v>
      </c>
      <c r="B47" s="14">
        <v>597757.1</v>
      </c>
      <c r="C47" s="14">
        <v>-348763.9</v>
      </c>
      <c r="D47" s="14">
        <f t="shared" si="4"/>
        <v>248993.19999999995</v>
      </c>
      <c r="E47" s="14">
        <v>0</v>
      </c>
      <c r="F47" s="14">
        <v>122799.90000000001</v>
      </c>
      <c r="G47" s="14">
        <v>15981.800000000001</v>
      </c>
      <c r="H47" s="52">
        <v>74325</v>
      </c>
      <c r="I47" s="52">
        <v>143898.4</v>
      </c>
      <c r="J47" s="53">
        <v>-173242.33333333331</v>
      </c>
      <c r="K47" s="14">
        <v>-11236.499999999998</v>
      </c>
      <c r="L47" s="14">
        <f t="shared" si="5"/>
        <v>172526.26666666666</v>
      </c>
      <c r="M47" s="14">
        <v>5676.3000000000011</v>
      </c>
      <c r="N47" s="14">
        <v>547444.33333333337</v>
      </c>
      <c r="O47" s="54">
        <v>583.6</v>
      </c>
      <c r="P47" s="54">
        <v>362.6</v>
      </c>
      <c r="Q47" s="14">
        <f t="shared" si="6"/>
        <v>554066.83333333337</v>
      </c>
      <c r="R47" s="14">
        <f t="shared" si="7"/>
        <v>726593.10000000009</v>
      </c>
      <c r="S47" s="14">
        <f t="shared" si="8"/>
        <v>975586.3</v>
      </c>
    </row>
    <row r="48" spans="1:19" s="51" customFormat="1">
      <c r="A48" s="15">
        <v>40664</v>
      </c>
      <c r="B48" s="14">
        <v>581040.80000000005</v>
      </c>
      <c r="C48" s="14">
        <v>-341861.2</v>
      </c>
      <c r="D48" s="14">
        <f t="shared" si="4"/>
        <v>239179.60000000003</v>
      </c>
      <c r="E48" s="14">
        <v>12986.3</v>
      </c>
      <c r="F48" s="14">
        <v>125073.99999999999</v>
      </c>
      <c r="G48" s="14">
        <v>19801</v>
      </c>
      <c r="H48" s="52">
        <v>74325</v>
      </c>
      <c r="I48" s="52">
        <v>143590.29999999999</v>
      </c>
      <c r="J48" s="53">
        <v>-191152.81666666665</v>
      </c>
      <c r="K48" s="14">
        <v>-10405.5</v>
      </c>
      <c r="L48" s="14">
        <f t="shared" si="5"/>
        <v>174218.28333333333</v>
      </c>
      <c r="M48" s="14">
        <v>5589.6000000000013</v>
      </c>
      <c r="N48" s="14">
        <v>568563.71666666679</v>
      </c>
      <c r="O48" s="54">
        <v>631.5</v>
      </c>
      <c r="P48" s="54">
        <v>323.60000000000002</v>
      </c>
      <c r="Q48" s="14">
        <f t="shared" si="6"/>
        <v>575108.41666666674</v>
      </c>
      <c r="R48" s="14">
        <f t="shared" si="7"/>
        <v>749326.70000000007</v>
      </c>
      <c r="S48" s="14">
        <f t="shared" si="8"/>
        <v>988506.3</v>
      </c>
    </row>
    <row r="49" spans="1:19" s="51" customFormat="1">
      <c r="A49" s="15">
        <v>40695</v>
      </c>
      <c r="B49" s="14">
        <v>563954.20000000007</v>
      </c>
      <c r="C49" s="14">
        <v>-341027.60000000003</v>
      </c>
      <c r="D49" s="14">
        <f t="shared" si="4"/>
        <v>222926.60000000003</v>
      </c>
      <c r="E49" s="14">
        <v>24462.799999999999</v>
      </c>
      <c r="F49" s="14">
        <v>118274.7</v>
      </c>
      <c r="G49" s="14">
        <v>18392.2</v>
      </c>
      <c r="H49" s="52">
        <v>74325</v>
      </c>
      <c r="I49" s="52">
        <v>143282.1</v>
      </c>
      <c r="J49" s="53">
        <v>-178609.6</v>
      </c>
      <c r="K49" s="14">
        <v>-12941</v>
      </c>
      <c r="L49" s="14">
        <f t="shared" si="5"/>
        <v>187186.20000000004</v>
      </c>
      <c r="M49" s="14">
        <v>5763.1</v>
      </c>
      <c r="N49" s="14">
        <v>600060.30000000005</v>
      </c>
      <c r="O49" s="54">
        <v>597.5</v>
      </c>
      <c r="P49" s="54">
        <v>284.60000000000002</v>
      </c>
      <c r="Q49" s="14">
        <f t="shared" si="6"/>
        <v>606705.5</v>
      </c>
      <c r="R49" s="14">
        <f t="shared" si="7"/>
        <v>793891.70000000007</v>
      </c>
      <c r="S49" s="14">
        <f t="shared" si="8"/>
        <v>1016818.3</v>
      </c>
    </row>
    <row r="50" spans="1:19" s="51" customFormat="1">
      <c r="A50" s="15">
        <v>40725</v>
      </c>
      <c r="B50" s="14">
        <v>573632</v>
      </c>
      <c r="C50" s="14">
        <v>-360504.3</v>
      </c>
      <c r="D50" s="14">
        <f t="shared" si="4"/>
        <v>213127.7</v>
      </c>
      <c r="E50" s="14">
        <v>31447.8</v>
      </c>
      <c r="F50" s="14">
        <v>120374.7</v>
      </c>
      <c r="G50" s="14">
        <v>16717.900000000001</v>
      </c>
      <c r="H50" s="52">
        <v>74325</v>
      </c>
      <c r="I50" s="52">
        <v>142974</v>
      </c>
      <c r="J50" s="53">
        <v>-159708.54999999999</v>
      </c>
      <c r="K50" s="14">
        <v>-12144.3</v>
      </c>
      <c r="L50" s="14">
        <f t="shared" si="5"/>
        <v>213986.55000000005</v>
      </c>
      <c r="M50" s="14">
        <v>9179</v>
      </c>
      <c r="N50" s="14">
        <v>616211.09999999986</v>
      </c>
      <c r="O50" s="54">
        <v>600</v>
      </c>
      <c r="P50" s="54">
        <v>238.79999999999998</v>
      </c>
      <c r="Q50" s="14">
        <f t="shared" si="6"/>
        <v>626228.89999999991</v>
      </c>
      <c r="R50" s="14">
        <f t="shared" si="7"/>
        <v>840215.45</v>
      </c>
      <c r="S50" s="14">
        <f t="shared" si="8"/>
        <v>1053343.1499999999</v>
      </c>
    </row>
    <row r="51" spans="1:19" s="51" customFormat="1">
      <c r="A51" s="15">
        <v>40756</v>
      </c>
      <c r="B51" s="14">
        <v>557494.4</v>
      </c>
      <c r="C51" s="14">
        <v>-361869.7</v>
      </c>
      <c r="D51" s="14">
        <f t="shared" si="4"/>
        <v>195624.7</v>
      </c>
      <c r="E51" s="14">
        <v>35035.800000000003</v>
      </c>
      <c r="F51" s="14">
        <v>105018.2</v>
      </c>
      <c r="G51" s="14">
        <v>14239</v>
      </c>
      <c r="H51" s="52">
        <v>74325</v>
      </c>
      <c r="I51" s="52">
        <v>142665.9</v>
      </c>
      <c r="J51" s="53">
        <v>-157664.40000000002</v>
      </c>
      <c r="K51" s="14">
        <v>-13843.4</v>
      </c>
      <c r="L51" s="14">
        <f t="shared" si="5"/>
        <v>199776.1</v>
      </c>
      <c r="M51" s="14">
        <v>11463.899999999998</v>
      </c>
      <c r="N51" s="14">
        <v>633547.29999999993</v>
      </c>
      <c r="O51" s="54">
        <v>573.40000000000009</v>
      </c>
      <c r="P51" s="54">
        <v>309.3</v>
      </c>
      <c r="Q51" s="14">
        <f t="shared" si="6"/>
        <v>645893.9</v>
      </c>
      <c r="R51" s="14">
        <f t="shared" si="7"/>
        <v>845670</v>
      </c>
      <c r="S51" s="14">
        <f t="shared" si="8"/>
        <v>1041294.7</v>
      </c>
    </row>
    <row r="52" spans="1:19" s="51" customFormat="1">
      <c r="A52" s="15">
        <v>40787</v>
      </c>
      <c r="B52" s="14">
        <v>524576.60000000009</v>
      </c>
      <c r="C52" s="14">
        <v>-356183.30000000005</v>
      </c>
      <c r="D52" s="14">
        <f t="shared" si="4"/>
        <v>168393.30000000005</v>
      </c>
      <c r="E52" s="14">
        <v>29256.3</v>
      </c>
      <c r="F52" s="14">
        <v>107818.2</v>
      </c>
      <c r="G52" s="14">
        <v>13355.400000000001</v>
      </c>
      <c r="H52" s="52">
        <v>74325</v>
      </c>
      <c r="I52" s="52">
        <v>142357.70000000001</v>
      </c>
      <c r="J52" s="53">
        <v>-153334.25</v>
      </c>
      <c r="K52" s="14">
        <v>-13503.9</v>
      </c>
      <c r="L52" s="14">
        <f t="shared" si="5"/>
        <v>200274.44999999998</v>
      </c>
      <c r="M52" s="14">
        <v>9478.6999999999989</v>
      </c>
      <c r="N52" s="14">
        <v>642587.00000000012</v>
      </c>
      <c r="O52" s="54">
        <v>1019.5999999999999</v>
      </c>
      <c r="P52" s="54">
        <v>241.3</v>
      </c>
      <c r="Q52" s="14">
        <f t="shared" si="6"/>
        <v>653326.60000000009</v>
      </c>
      <c r="R52" s="14">
        <f t="shared" si="7"/>
        <v>853601.05</v>
      </c>
      <c r="S52" s="14">
        <f t="shared" si="8"/>
        <v>1021994.3500000001</v>
      </c>
    </row>
    <row r="53" spans="1:19" s="51" customFormat="1">
      <c r="A53" s="15">
        <v>40817</v>
      </c>
      <c r="B53" s="14">
        <v>527113.60000000009</v>
      </c>
      <c r="C53" s="14">
        <v>-374605.9</v>
      </c>
      <c r="D53" s="14">
        <f t="shared" si="4"/>
        <v>152507.70000000007</v>
      </c>
      <c r="E53" s="14">
        <v>29858.9</v>
      </c>
      <c r="F53" s="14">
        <v>106218.2</v>
      </c>
      <c r="G53" s="14">
        <v>14507.2</v>
      </c>
      <c r="H53" s="52">
        <v>94325</v>
      </c>
      <c r="I53" s="52">
        <v>142049.60000000001</v>
      </c>
      <c r="J53" s="53">
        <v>-161733.70000000001</v>
      </c>
      <c r="K53" s="14">
        <v>-14274.7</v>
      </c>
      <c r="L53" s="14">
        <f t="shared" si="5"/>
        <v>210950.5</v>
      </c>
      <c r="M53" s="14">
        <v>5962.6</v>
      </c>
      <c r="N53" s="14">
        <v>663435.39999999991</v>
      </c>
      <c r="O53" s="54">
        <v>994.09999999999991</v>
      </c>
      <c r="P53" s="54">
        <v>193.1</v>
      </c>
      <c r="Q53" s="14">
        <f t="shared" si="6"/>
        <v>670585.19999999984</v>
      </c>
      <c r="R53" s="14">
        <f t="shared" si="7"/>
        <v>881535.69999999984</v>
      </c>
      <c r="S53" s="14">
        <f t="shared" si="8"/>
        <v>1034043.3999999999</v>
      </c>
    </row>
    <row r="54" spans="1:19" s="51" customFormat="1">
      <c r="A54" s="15">
        <v>40848</v>
      </c>
      <c r="B54" s="14">
        <v>544404.5</v>
      </c>
      <c r="C54" s="14">
        <v>-384298.7</v>
      </c>
      <c r="D54" s="14">
        <f t="shared" si="4"/>
        <v>160105.79999999999</v>
      </c>
      <c r="E54" s="14">
        <v>13631.5</v>
      </c>
      <c r="F54" s="14">
        <v>95718.2</v>
      </c>
      <c r="G54" s="14">
        <v>14376.4</v>
      </c>
      <c r="H54" s="52">
        <v>94325</v>
      </c>
      <c r="I54" s="52">
        <v>142049.60000000001</v>
      </c>
      <c r="J54" s="53">
        <v>-164714.94999999998</v>
      </c>
      <c r="K54" s="14">
        <v>-14823.400000000001</v>
      </c>
      <c r="L54" s="14">
        <f t="shared" si="5"/>
        <v>180562.34999999998</v>
      </c>
      <c r="M54" s="14">
        <v>7901.4000000000015</v>
      </c>
      <c r="N54" s="14">
        <v>671607.10000000009</v>
      </c>
      <c r="O54" s="54">
        <v>1003.0999999999999</v>
      </c>
      <c r="P54" s="54">
        <v>155.80000000000001</v>
      </c>
      <c r="Q54" s="14">
        <f t="shared" si="6"/>
        <v>680667.40000000014</v>
      </c>
      <c r="R54" s="14">
        <f t="shared" si="7"/>
        <v>861229.75000000012</v>
      </c>
      <c r="S54" s="14">
        <f t="shared" si="8"/>
        <v>1021335.55</v>
      </c>
    </row>
    <row r="55" spans="1:19" s="51" customFormat="1">
      <c r="A55" s="15">
        <v>40878</v>
      </c>
      <c r="B55" s="14">
        <v>586011.4</v>
      </c>
      <c r="C55" s="14">
        <v>-381573.7</v>
      </c>
      <c r="D55" s="14">
        <f t="shared" si="4"/>
        <v>204437.7</v>
      </c>
      <c r="E55" s="14">
        <v>86260.6</v>
      </c>
      <c r="F55" s="14">
        <v>85318.2</v>
      </c>
      <c r="G55" s="14">
        <v>15025.099999999999</v>
      </c>
      <c r="H55" s="52">
        <v>94325</v>
      </c>
      <c r="I55" s="52">
        <v>141433.29999999999</v>
      </c>
      <c r="J55" s="53">
        <v>-175871.7</v>
      </c>
      <c r="K55" s="14">
        <v>-14154.1</v>
      </c>
      <c r="L55" s="14">
        <f t="shared" si="5"/>
        <v>232336.4</v>
      </c>
      <c r="M55" s="14">
        <v>4977.5</v>
      </c>
      <c r="N55" s="14">
        <v>663889.59999999986</v>
      </c>
      <c r="O55" s="54">
        <v>1021.9000000000001</v>
      </c>
      <c r="P55" s="54">
        <v>89.3</v>
      </c>
      <c r="Q55" s="14">
        <f t="shared" si="6"/>
        <v>669978.29999999993</v>
      </c>
      <c r="R55" s="14">
        <f t="shared" si="7"/>
        <v>902314.7</v>
      </c>
      <c r="S55" s="14">
        <f t="shared" si="8"/>
        <v>1106752.3999999999</v>
      </c>
    </row>
    <row r="56" spans="1:19" s="51" customFormat="1">
      <c r="A56" s="15">
        <v>40909</v>
      </c>
      <c r="B56" s="14">
        <v>639494.00000000012</v>
      </c>
      <c r="C56" s="14">
        <v>-402181.59999999992</v>
      </c>
      <c r="D56" s="14">
        <f t="shared" si="4"/>
        <v>237312.4000000002</v>
      </c>
      <c r="E56" s="14">
        <v>23225.200000000001</v>
      </c>
      <c r="F56" s="14">
        <v>86241.2</v>
      </c>
      <c r="G56" s="14">
        <v>15587.4</v>
      </c>
      <c r="H56" s="52">
        <v>94325</v>
      </c>
      <c r="I56" s="52">
        <v>141125.20000000001</v>
      </c>
      <c r="J56" s="53">
        <v>-187739.15000000002</v>
      </c>
      <c r="K56" s="14">
        <v>-16320.800000000001</v>
      </c>
      <c r="L56" s="14">
        <f t="shared" si="5"/>
        <v>156444.04999999999</v>
      </c>
      <c r="M56" s="14">
        <v>6270</v>
      </c>
      <c r="N56" s="14">
        <v>666911.7416666667</v>
      </c>
      <c r="O56" s="54">
        <v>1011.8</v>
      </c>
      <c r="P56" s="54">
        <v>191.20000000000002</v>
      </c>
      <c r="Q56" s="14">
        <f t="shared" si="6"/>
        <v>674384.7416666667</v>
      </c>
      <c r="R56" s="14">
        <f t="shared" si="7"/>
        <v>830828.79166666674</v>
      </c>
      <c r="S56" s="14">
        <f t="shared" si="8"/>
        <v>1068141.1916666669</v>
      </c>
    </row>
    <row r="57" spans="1:19" s="51" customFormat="1">
      <c r="A57" s="15">
        <v>40940</v>
      </c>
      <c r="B57" s="14">
        <v>633150.6</v>
      </c>
      <c r="C57" s="14">
        <v>-412745.69999999995</v>
      </c>
      <c r="D57" s="14">
        <f t="shared" si="4"/>
        <v>220404.90000000002</v>
      </c>
      <c r="E57" s="14">
        <v>19733.599999999999</v>
      </c>
      <c r="F57" s="14">
        <v>82384.899999999994</v>
      </c>
      <c r="G57" s="14">
        <v>15368.5</v>
      </c>
      <c r="H57" s="52">
        <v>94325</v>
      </c>
      <c r="I57" s="52">
        <v>140817.1</v>
      </c>
      <c r="J57" s="53">
        <v>-173624.5</v>
      </c>
      <c r="K57" s="14">
        <v>-17114.3</v>
      </c>
      <c r="L57" s="14">
        <f t="shared" si="5"/>
        <v>161890.29999999999</v>
      </c>
      <c r="M57" s="14">
        <v>11942</v>
      </c>
      <c r="N57" s="14">
        <v>667272.68333333335</v>
      </c>
      <c r="O57" s="54">
        <v>953.59999999999991</v>
      </c>
      <c r="P57" s="54">
        <v>287.5</v>
      </c>
      <c r="Q57" s="14">
        <f t="shared" si="6"/>
        <v>680455.78333333333</v>
      </c>
      <c r="R57" s="14">
        <f t="shared" si="7"/>
        <v>842346.08333333326</v>
      </c>
      <c r="S57" s="14">
        <f t="shared" si="8"/>
        <v>1062750.9833333334</v>
      </c>
    </row>
    <row r="58" spans="1:19" s="51" customFormat="1">
      <c r="A58" s="15">
        <v>40969</v>
      </c>
      <c r="B58" s="14">
        <v>599927.90000000014</v>
      </c>
      <c r="C58" s="14">
        <v>-414833.89999999997</v>
      </c>
      <c r="D58" s="14">
        <f t="shared" si="4"/>
        <v>185094.00000000017</v>
      </c>
      <c r="E58" s="14">
        <v>41361.199999999997</v>
      </c>
      <c r="F58" s="14">
        <v>73584.899999999994</v>
      </c>
      <c r="G58" s="14">
        <v>16899.8</v>
      </c>
      <c r="H58" s="52">
        <v>94325</v>
      </c>
      <c r="I58" s="52">
        <v>140508.9</v>
      </c>
      <c r="J58" s="53">
        <v>-190087.25</v>
      </c>
      <c r="K58" s="14">
        <v>-16840.8</v>
      </c>
      <c r="L58" s="14">
        <f t="shared" si="5"/>
        <v>159751.75</v>
      </c>
      <c r="M58" s="14">
        <v>12343.800000000001</v>
      </c>
      <c r="N58" s="14">
        <v>676394.52500000002</v>
      </c>
      <c r="O58" s="54">
        <v>943.4</v>
      </c>
      <c r="P58" s="54">
        <v>257.10000000000002</v>
      </c>
      <c r="Q58" s="14">
        <f t="shared" si="6"/>
        <v>689938.82500000007</v>
      </c>
      <c r="R58" s="14">
        <f t="shared" si="7"/>
        <v>849690.57500000007</v>
      </c>
      <c r="S58" s="14">
        <f t="shared" si="8"/>
        <v>1034784.5750000002</v>
      </c>
    </row>
    <row r="59" spans="1:19" s="51" customFormat="1">
      <c r="A59" s="15">
        <v>41000</v>
      </c>
      <c r="B59" s="14">
        <v>586713.40000000014</v>
      </c>
      <c r="C59" s="14">
        <v>-423602.8</v>
      </c>
      <c r="D59" s="14">
        <f t="shared" si="4"/>
        <v>163110.60000000015</v>
      </c>
      <c r="E59" s="14">
        <v>51796.5</v>
      </c>
      <c r="F59" s="14">
        <v>69078.7</v>
      </c>
      <c r="G59" s="14">
        <v>18207.900000000001</v>
      </c>
      <c r="H59" s="52">
        <v>94325</v>
      </c>
      <c r="I59" s="52">
        <v>140200.79999999999</v>
      </c>
      <c r="J59" s="53">
        <v>-168084.69999999998</v>
      </c>
      <c r="K59" s="14">
        <v>-19564.399999999994</v>
      </c>
      <c r="L59" s="14">
        <f t="shared" si="5"/>
        <v>185959.80000000005</v>
      </c>
      <c r="M59" s="14">
        <v>14321.8</v>
      </c>
      <c r="N59" s="14">
        <v>681386.06666666665</v>
      </c>
      <c r="O59" s="54">
        <v>916.8</v>
      </c>
      <c r="P59" s="54">
        <v>233.70000000000002</v>
      </c>
      <c r="Q59" s="14">
        <f t="shared" si="6"/>
        <v>696858.3666666667</v>
      </c>
      <c r="R59" s="14">
        <f t="shared" si="7"/>
        <v>882818.16666666674</v>
      </c>
      <c r="S59" s="14">
        <f t="shared" si="8"/>
        <v>1045928.7666666668</v>
      </c>
    </row>
    <row r="60" spans="1:19" s="51" customFormat="1">
      <c r="A60" s="15">
        <v>41030</v>
      </c>
      <c r="B60" s="14">
        <v>558824.70000000007</v>
      </c>
      <c r="C60" s="14">
        <v>-415704.19999999995</v>
      </c>
      <c r="D60" s="14">
        <f t="shared" si="4"/>
        <v>143120.50000000012</v>
      </c>
      <c r="E60" s="14">
        <v>32561.9</v>
      </c>
      <c r="F60" s="14">
        <v>67634.900000000009</v>
      </c>
      <c r="G60" s="14">
        <v>16763.7</v>
      </c>
      <c r="H60" s="52">
        <v>94325</v>
      </c>
      <c r="I60" s="52">
        <v>140200.79999999999</v>
      </c>
      <c r="J60" s="53">
        <v>-153089.25</v>
      </c>
      <c r="K60" s="14">
        <v>-13236.300000000001</v>
      </c>
      <c r="L60" s="14">
        <f t="shared" si="5"/>
        <v>185160.75</v>
      </c>
      <c r="M60" s="14">
        <v>15482.8</v>
      </c>
      <c r="N60" s="14">
        <v>710745.10833333328</v>
      </c>
      <c r="O60" s="54">
        <v>992.09999999999991</v>
      </c>
      <c r="P60" s="54">
        <v>230.59999999999997</v>
      </c>
      <c r="Q60" s="14">
        <f t="shared" si="6"/>
        <v>727450.60833333328</v>
      </c>
      <c r="R60" s="14">
        <f t="shared" si="7"/>
        <v>912611.35833333328</v>
      </c>
      <c r="S60" s="14">
        <f t="shared" si="8"/>
        <v>1055731.8583333334</v>
      </c>
    </row>
    <row r="61" spans="1:19" s="51" customFormat="1">
      <c r="A61" s="15">
        <v>41061</v>
      </c>
      <c r="B61" s="14">
        <v>558986.9</v>
      </c>
      <c r="C61" s="14">
        <v>-431889.6</v>
      </c>
      <c r="D61" s="14">
        <f t="shared" si="4"/>
        <v>127097.30000000005</v>
      </c>
      <c r="E61" s="14">
        <v>49375</v>
      </c>
      <c r="F61" s="14">
        <v>63934.9</v>
      </c>
      <c r="G61" s="14">
        <v>19388.099999999999</v>
      </c>
      <c r="H61" s="52">
        <v>94325</v>
      </c>
      <c r="I61" s="52">
        <v>139584.5</v>
      </c>
      <c r="J61" s="53">
        <v>-147162.30000000002</v>
      </c>
      <c r="K61" s="14">
        <v>-13565.2</v>
      </c>
      <c r="L61" s="14">
        <f t="shared" si="5"/>
        <v>205879.99999999997</v>
      </c>
      <c r="M61" s="14">
        <v>17147.8</v>
      </c>
      <c r="N61" s="14">
        <v>733276.35000000009</v>
      </c>
      <c r="O61" s="54">
        <v>1005.8</v>
      </c>
      <c r="P61" s="54">
        <v>238.59999999999997</v>
      </c>
      <c r="Q61" s="14">
        <f t="shared" si="6"/>
        <v>751668.55000000016</v>
      </c>
      <c r="R61" s="14">
        <f t="shared" si="7"/>
        <v>957548.55000000016</v>
      </c>
      <c r="S61" s="14">
        <f t="shared" si="8"/>
        <v>1084645.8500000001</v>
      </c>
    </row>
    <row r="62" spans="1:19" s="51" customFormat="1">
      <c r="A62" s="15">
        <v>41091</v>
      </c>
      <c r="B62" s="14">
        <v>573186.20000000007</v>
      </c>
      <c r="C62" s="14">
        <v>-428944.1</v>
      </c>
      <c r="D62" s="14">
        <f t="shared" si="4"/>
        <v>144242.10000000009</v>
      </c>
      <c r="E62" s="14">
        <v>53695.7</v>
      </c>
      <c r="F62" s="14">
        <v>53318.200000000004</v>
      </c>
      <c r="G62" s="14">
        <v>17585.466666666667</v>
      </c>
      <c r="H62" s="52">
        <v>108925</v>
      </c>
      <c r="I62" s="52">
        <v>139276.4</v>
      </c>
      <c r="J62" s="53">
        <v>-144118.81666666665</v>
      </c>
      <c r="K62" s="14">
        <v>-16513.699999999997</v>
      </c>
      <c r="L62" s="14">
        <f t="shared" si="5"/>
        <v>212168.25</v>
      </c>
      <c r="M62" s="14">
        <v>18646.699999999997</v>
      </c>
      <c r="N62" s="14">
        <v>736057.77499999991</v>
      </c>
      <c r="O62" s="54">
        <v>993.4</v>
      </c>
      <c r="P62" s="54">
        <v>233.5</v>
      </c>
      <c r="Q62" s="14">
        <f t="shared" si="6"/>
        <v>755931.37499999988</v>
      </c>
      <c r="R62" s="14">
        <f t="shared" si="7"/>
        <v>968099.62499999988</v>
      </c>
      <c r="S62" s="14">
        <f t="shared" si="8"/>
        <v>1112341.7250000001</v>
      </c>
    </row>
    <row r="63" spans="1:19" s="51" customFormat="1">
      <c r="A63" s="15">
        <v>41122</v>
      </c>
      <c r="B63" s="14">
        <v>586489.30000000005</v>
      </c>
      <c r="C63" s="14">
        <v>-445579.3</v>
      </c>
      <c r="D63" s="14">
        <f t="shared" si="4"/>
        <v>140910.00000000006</v>
      </c>
      <c r="E63" s="14">
        <v>65092</v>
      </c>
      <c r="F63" s="14">
        <v>45569</v>
      </c>
      <c r="G63" s="14">
        <v>14430.233333333332</v>
      </c>
      <c r="H63" s="52">
        <v>108925</v>
      </c>
      <c r="I63" s="52">
        <v>138968.29999999999</v>
      </c>
      <c r="J63" s="53">
        <v>-131777.33333333334</v>
      </c>
      <c r="K63" s="14">
        <v>-18916.900000000001</v>
      </c>
      <c r="L63" s="14">
        <f t="shared" si="5"/>
        <v>222290.3</v>
      </c>
      <c r="M63" s="14">
        <v>27216.3</v>
      </c>
      <c r="N63" s="14">
        <v>746527.1</v>
      </c>
      <c r="O63" s="54">
        <v>1013</v>
      </c>
      <c r="P63" s="54">
        <v>205.8</v>
      </c>
      <c r="Q63" s="14">
        <f t="shared" si="6"/>
        <v>774962.20000000007</v>
      </c>
      <c r="R63" s="14">
        <f t="shared" si="7"/>
        <v>997252.5</v>
      </c>
      <c r="S63" s="14">
        <f t="shared" si="8"/>
        <v>1138162.5</v>
      </c>
    </row>
    <row r="64" spans="1:19" s="51" customFormat="1">
      <c r="A64" s="15">
        <v>41153</v>
      </c>
      <c r="B64" s="14">
        <v>598924.30000000005</v>
      </c>
      <c r="C64" s="14">
        <v>-438681.60000000003</v>
      </c>
      <c r="D64" s="14">
        <f t="shared" ref="D64:D95" si="9">SUM(B64:C64)</f>
        <v>160242.70000000001</v>
      </c>
      <c r="E64" s="14">
        <v>51763.199999999997</v>
      </c>
      <c r="F64" s="14">
        <v>39000.600000000006</v>
      </c>
      <c r="G64" s="14">
        <v>14652.699999999999</v>
      </c>
      <c r="H64" s="52">
        <v>108925</v>
      </c>
      <c r="I64" s="52">
        <v>138968.29999999999</v>
      </c>
      <c r="J64" s="53">
        <v>-134374.44999999998</v>
      </c>
      <c r="K64" s="14">
        <v>-15255.2</v>
      </c>
      <c r="L64" s="14">
        <f t="shared" si="5"/>
        <v>203680.15</v>
      </c>
      <c r="M64" s="14">
        <v>25828.799999999999</v>
      </c>
      <c r="N64" s="14">
        <v>740466.82499999995</v>
      </c>
      <c r="O64" s="54">
        <v>1059.5</v>
      </c>
      <c r="P64" s="54">
        <v>194.39999999999998</v>
      </c>
      <c r="Q64" s="14">
        <f t="shared" si="6"/>
        <v>767549.52500000002</v>
      </c>
      <c r="R64" s="14">
        <f t="shared" si="7"/>
        <v>971229.67500000005</v>
      </c>
      <c r="S64" s="14">
        <f t="shared" si="8"/>
        <v>1131472.375</v>
      </c>
    </row>
    <row r="65" spans="1:19" s="51" customFormat="1">
      <c r="A65" s="15">
        <v>41183</v>
      </c>
      <c r="B65" s="14">
        <v>587833.70000000007</v>
      </c>
      <c r="C65" s="14">
        <v>-438345.3</v>
      </c>
      <c r="D65" s="14">
        <f t="shared" si="9"/>
        <v>149488.40000000008</v>
      </c>
      <c r="E65" s="14">
        <v>78836.5</v>
      </c>
      <c r="F65" s="14">
        <v>35069</v>
      </c>
      <c r="G65" s="14">
        <v>15016.266666666666</v>
      </c>
      <c r="H65" s="52">
        <v>108925</v>
      </c>
      <c r="I65" s="52">
        <v>138352</v>
      </c>
      <c r="J65" s="53">
        <v>-153184.06666666665</v>
      </c>
      <c r="K65" s="14">
        <v>-14718.9</v>
      </c>
      <c r="L65" s="14">
        <f t="shared" si="5"/>
        <v>208295.80000000002</v>
      </c>
      <c r="M65" s="14">
        <v>24031.899999999998</v>
      </c>
      <c r="N65" s="14">
        <v>751377.64999999991</v>
      </c>
      <c r="O65" s="54">
        <v>1087.2</v>
      </c>
      <c r="P65" s="54">
        <v>210.5</v>
      </c>
      <c r="Q65" s="14">
        <f t="shared" si="6"/>
        <v>776707.24999999988</v>
      </c>
      <c r="R65" s="14">
        <f t="shared" si="7"/>
        <v>985003.04999999993</v>
      </c>
      <c r="S65" s="14">
        <f t="shared" si="8"/>
        <v>1134491.45</v>
      </c>
    </row>
    <row r="66" spans="1:19" s="51" customFormat="1">
      <c r="A66" s="15">
        <v>41214</v>
      </c>
      <c r="B66" s="14">
        <v>605088.30000000005</v>
      </c>
      <c r="C66" s="14">
        <v>-448421.69999999995</v>
      </c>
      <c r="D66" s="14">
        <f t="shared" si="9"/>
        <v>156666.60000000009</v>
      </c>
      <c r="E66" s="14">
        <v>104206.5</v>
      </c>
      <c r="F66" s="14">
        <v>36698.700000000004</v>
      </c>
      <c r="G66" s="14">
        <v>16546.633333333331</v>
      </c>
      <c r="H66" s="52">
        <v>108925</v>
      </c>
      <c r="I66" s="52">
        <v>138043.9</v>
      </c>
      <c r="J66" s="53">
        <v>-154733.68333333335</v>
      </c>
      <c r="K66" s="14">
        <v>-17782.100000000002</v>
      </c>
      <c r="L66" s="14">
        <f t="shared" si="5"/>
        <v>231904.95000000004</v>
      </c>
      <c r="M66" s="14">
        <v>24256.100000000002</v>
      </c>
      <c r="N66" s="14">
        <v>754878.17500000005</v>
      </c>
      <c r="O66" s="54">
        <v>1050.5999999999999</v>
      </c>
      <c r="P66" s="54">
        <v>164.40000000000003</v>
      </c>
      <c r="Q66" s="14">
        <f t="shared" si="6"/>
        <v>780349.27500000002</v>
      </c>
      <c r="R66" s="14">
        <f t="shared" si="7"/>
        <v>1012254.2250000001</v>
      </c>
      <c r="S66" s="14">
        <f t="shared" si="8"/>
        <v>1168920.8250000002</v>
      </c>
    </row>
    <row r="67" spans="1:19" s="51" customFormat="1">
      <c r="A67" s="15">
        <v>41244</v>
      </c>
      <c r="B67" s="14">
        <v>677706</v>
      </c>
      <c r="C67" s="14">
        <v>-481881.1</v>
      </c>
      <c r="D67" s="14">
        <f t="shared" si="9"/>
        <v>195824.90000000002</v>
      </c>
      <c r="E67" s="14">
        <v>155251.9</v>
      </c>
      <c r="F67" s="14">
        <v>49858.100000000006</v>
      </c>
      <c r="G67" s="14">
        <v>18678.699999999997</v>
      </c>
      <c r="H67" s="52">
        <v>117037.4</v>
      </c>
      <c r="I67" s="52">
        <v>137735.70000000001</v>
      </c>
      <c r="J67" s="53">
        <v>-183055</v>
      </c>
      <c r="K67" s="14">
        <v>-18296</v>
      </c>
      <c r="L67" s="14">
        <f t="shared" si="5"/>
        <v>277210.8</v>
      </c>
      <c r="M67" s="14">
        <v>24996.400000000001</v>
      </c>
      <c r="N67" s="14">
        <v>737809.6</v>
      </c>
      <c r="O67" s="54">
        <v>1057.9000000000001</v>
      </c>
      <c r="P67" s="54">
        <v>109.3</v>
      </c>
      <c r="Q67" s="14">
        <f t="shared" si="6"/>
        <v>763973.20000000007</v>
      </c>
      <c r="R67" s="14">
        <f t="shared" si="7"/>
        <v>1041184</v>
      </c>
      <c r="S67" s="14">
        <f t="shared" si="8"/>
        <v>1237008.8999999999</v>
      </c>
    </row>
    <row r="68" spans="1:19" s="51" customFormat="1">
      <c r="A68" s="15">
        <v>41275</v>
      </c>
      <c r="B68" s="14">
        <v>693972.8</v>
      </c>
      <c r="C68" s="14">
        <v>-498535.6</v>
      </c>
      <c r="D68" s="14">
        <f t="shared" si="9"/>
        <v>195437.20000000007</v>
      </c>
      <c r="E68" s="14">
        <v>0</v>
      </c>
      <c r="F68" s="14">
        <v>53829.600000000006</v>
      </c>
      <c r="G68" s="14">
        <v>15248.016666666666</v>
      </c>
      <c r="H68" s="52">
        <v>115644.1</v>
      </c>
      <c r="I68" s="52">
        <v>292679.5</v>
      </c>
      <c r="J68" s="53">
        <v>-220942.58333333334</v>
      </c>
      <c r="K68" s="14">
        <v>-21555.599999999999</v>
      </c>
      <c r="L68" s="14">
        <f t="shared" si="5"/>
        <v>234903.03333333333</v>
      </c>
      <c r="M68" s="14">
        <v>25352.000000000004</v>
      </c>
      <c r="N68" s="14">
        <v>762720.62499999988</v>
      </c>
      <c r="O68" s="54">
        <v>1099.5999999999999</v>
      </c>
      <c r="P68" s="54">
        <v>163</v>
      </c>
      <c r="Q68" s="14">
        <f t="shared" si="6"/>
        <v>789335.22499999986</v>
      </c>
      <c r="R68" s="14">
        <f t="shared" si="7"/>
        <v>1024238.2583333332</v>
      </c>
      <c r="S68" s="14">
        <f t="shared" si="8"/>
        <v>1219675.4583333333</v>
      </c>
    </row>
    <row r="69" spans="1:19" s="51" customFormat="1">
      <c r="A69" s="15">
        <v>41306</v>
      </c>
      <c r="B69" s="14">
        <v>776858.79999999993</v>
      </c>
      <c r="C69" s="14">
        <v>-521916.7</v>
      </c>
      <c r="D69" s="14">
        <f t="shared" si="9"/>
        <v>254942.09999999992</v>
      </c>
      <c r="E69" s="14">
        <v>0</v>
      </c>
      <c r="F69" s="14">
        <v>51191</v>
      </c>
      <c r="G69" s="14">
        <v>16830.933333333331</v>
      </c>
      <c r="H69" s="52">
        <v>114250.8</v>
      </c>
      <c r="I69" s="52">
        <v>292371.40000000002</v>
      </c>
      <c r="J69" s="53">
        <v>-242098.86666666667</v>
      </c>
      <c r="K69" s="14">
        <v>-22934.400000000001</v>
      </c>
      <c r="L69" s="14">
        <f t="shared" si="5"/>
        <v>209610.8666666667</v>
      </c>
      <c r="M69" s="14">
        <v>26159.300000000003</v>
      </c>
      <c r="N69" s="14">
        <v>766744.55000000016</v>
      </c>
      <c r="O69" s="54">
        <v>1413.7</v>
      </c>
      <c r="P69" s="54">
        <v>241.5</v>
      </c>
      <c r="Q69" s="14">
        <f t="shared" si="6"/>
        <v>794559.05000000016</v>
      </c>
      <c r="R69" s="14">
        <f t="shared" si="7"/>
        <v>1004169.9166666669</v>
      </c>
      <c r="S69" s="14">
        <f t="shared" si="8"/>
        <v>1259112.0166666668</v>
      </c>
    </row>
    <row r="70" spans="1:19" s="51" customFormat="1">
      <c r="A70" s="15">
        <v>41334</v>
      </c>
      <c r="B70" s="14">
        <v>669812.40000000014</v>
      </c>
      <c r="C70" s="14">
        <v>-472789.7</v>
      </c>
      <c r="D70" s="14">
        <f t="shared" si="9"/>
        <v>197022.70000000013</v>
      </c>
      <c r="E70" s="14">
        <v>0</v>
      </c>
      <c r="F70" s="14">
        <v>47661.399999999994</v>
      </c>
      <c r="G70" s="14">
        <v>19576.75</v>
      </c>
      <c r="H70" s="52">
        <v>112857.5</v>
      </c>
      <c r="I70" s="52">
        <v>292063.09999999998</v>
      </c>
      <c r="J70" s="53">
        <v>-207125.34999999998</v>
      </c>
      <c r="K70" s="14">
        <v>-23122.7</v>
      </c>
      <c r="L70" s="14">
        <f t="shared" si="5"/>
        <v>241910.7</v>
      </c>
      <c r="M70" s="14">
        <v>27832.199999999997</v>
      </c>
      <c r="N70" s="14">
        <v>776705.375</v>
      </c>
      <c r="O70" s="54">
        <v>1398.1999999999998</v>
      </c>
      <c r="P70" s="54">
        <v>325</v>
      </c>
      <c r="Q70" s="14">
        <f t="shared" si="6"/>
        <v>806260.77499999991</v>
      </c>
      <c r="R70" s="14">
        <f t="shared" si="7"/>
        <v>1048171.4749999999</v>
      </c>
      <c r="S70" s="14">
        <f t="shared" si="8"/>
        <v>1245194.175</v>
      </c>
    </row>
    <row r="71" spans="1:19" s="51" customFormat="1">
      <c r="A71" s="15">
        <v>41365</v>
      </c>
      <c r="B71" s="14">
        <v>659785.19999999995</v>
      </c>
      <c r="C71" s="14">
        <v>-463974.00000000006</v>
      </c>
      <c r="D71" s="14">
        <f t="shared" si="9"/>
        <v>195811.1999999999</v>
      </c>
      <c r="E71" s="14">
        <v>11186</v>
      </c>
      <c r="F71" s="14">
        <v>42885.399999999994</v>
      </c>
      <c r="G71" s="14">
        <v>21538.766666666663</v>
      </c>
      <c r="H71" s="52">
        <v>111464.2</v>
      </c>
      <c r="I71" s="52">
        <v>291755.09999999998</v>
      </c>
      <c r="J71" s="53">
        <v>-182386.83333333334</v>
      </c>
      <c r="K71" s="14">
        <v>-21146.5</v>
      </c>
      <c r="L71" s="14">
        <f t="shared" si="5"/>
        <v>275296.1333333333</v>
      </c>
      <c r="M71" s="14">
        <v>28402.899999999998</v>
      </c>
      <c r="N71" s="14">
        <v>775188.99999999988</v>
      </c>
      <c r="O71" s="54">
        <v>1390.8</v>
      </c>
      <c r="P71" s="54">
        <v>367.90000000000003</v>
      </c>
      <c r="Q71" s="14">
        <f t="shared" si="6"/>
        <v>805350.6</v>
      </c>
      <c r="R71" s="14">
        <f t="shared" si="7"/>
        <v>1080646.7333333334</v>
      </c>
      <c r="S71" s="14">
        <f t="shared" si="8"/>
        <v>1276457.9333333333</v>
      </c>
    </row>
    <row r="72" spans="1:19" s="51" customFormat="1">
      <c r="A72" s="15">
        <v>41395</v>
      </c>
      <c r="B72" s="14">
        <v>648813.6</v>
      </c>
      <c r="C72" s="14">
        <v>-463299.89999999997</v>
      </c>
      <c r="D72" s="14">
        <f t="shared" si="9"/>
        <v>185513.7</v>
      </c>
      <c r="E72" s="14">
        <v>0</v>
      </c>
      <c r="F72" s="14">
        <v>68669</v>
      </c>
      <c r="G72" s="14">
        <v>17840.283333333333</v>
      </c>
      <c r="H72" s="52">
        <v>110070.9</v>
      </c>
      <c r="I72" s="52">
        <v>291446.90000000002</v>
      </c>
      <c r="J72" s="53">
        <v>-199261.81666666665</v>
      </c>
      <c r="K72" s="14">
        <v>-19112.000000000004</v>
      </c>
      <c r="L72" s="14">
        <f t="shared" si="5"/>
        <v>269653.26666666672</v>
      </c>
      <c r="M72" s="14">
        <v>29755.7</v>
      </c>
      <c r="N72" s="14">
        <v>780619.92499999993</v>
      </c>
      <c r="O72" s="54">
        <v>1390.6999999999998</v>
      </c>
      <c r="P72" s="54">
        <v>353.4</v>
      </c>
      <c r="Q72" s="14">
        <f t="shared" si="6"/>
        <v>812119.72499999986</v>
      </c>
      <c r="R72" s="14">
        <f t="shared" si="7"/>
        <v>1081772.9916666667</v>
      </c>
      <c r="S72" s="14">
        <f t="shared" si="8"/>
        <v>1267286.6916666667</v>
      </c>
    </row>
    <row r="73" spans="1:19" s="51" customFormat="1">
      <c r="A73" s="15">
        <v>41426</v>
      </c>
      <c r="B73" s="14">
        <v>593764.5</v>
      </c>
      <c r="C73" s="14">
        <v>-435724.39999999991</v>
      </c>
      <c r="D73" s="14">
        <f t="shared" si="9"/>
        <v>158040.10000000009</v>
      </c>
      <c r="E73" s="14">
        <v>0</v>
      </c>
      <c r="F73" s="14">
        <v>70934.600000000006</v>
      </c>
      <c r="G73" s="14">
        <v>19801.3</v>
      </c>
      <c r="H73" s="52">
        <v>108677.6</v>
      </c>
      <c r="I73" s="52">
        <v>291138.8</v>
      </c>
      <c r="J73" s="53">
        <v>-190628.9</v>
      </c>
      <c r="K73" s="14">
        <v>-15910.9</v>
      </c>
      <c r="L73" s="14">
        <f t="shared" si="5"/>
        <v>284012.5</v>
      </c>
      <c r="M73" s="14">
        <v>31198.5</v>
      </c>
      <c r="N73" s="14">
        <v>784865.35000000009</v>
      </c>
      <c r="O73" s="54">
        <v>1401.7</v>
      </c>
      <c r="P73" s="54">
        <v>354.6</v>
      </c>
      <c r="Q73" s="14">
        <f t="shared" si="6"/>
        <v>817820.15</v>
      </c>
      <c r="R73" s="14">
        <f t="shared" si="7"/>
        <v>1101832.6499999999</v>
      </c>
      <c r="S73" s="14">
        <f t="shared" si="8"/>
        <v>1259872.75</v>
      </c>
    </row>
    <row r="74" spans="1:19" s="51" customFormat="1">
      <c r="A74" s="15">
        <v>41456</v>
      </c>
      <c r="B74" s="14">
        <v>650217.9</v>
      </c>
      <c r="C74" s="14">
        <v>-465289.39999999997</v>
      </c>
      <c r="D74" s="14">
        <f t="shared" si="9"/>
        <v>184928.50000000006</v>
      </c>
      <c r="E74" s="14">
        <v>0</v>
      </c>
      <c r="F74" s="14">
        <v>100965.3</v>
      </c>
      <c r="G74" s="14">
        <v>18239.399999999998</v>
      </c>
      <c r="H74" s="52">
        <v>107284.3</v>
      </c>
      <c r="I74" s="52">
        <v>290830.7</v>
      </c>
      <c r="J74" s="53">
        <v>-245678.7</v>
      </c>
      <c r="K74" s="14">
        <v>-18379.300000000003</v>
      </c>
      <c r="L74" s="14">
        <f t="shared" si="5"/>
        <v>253261.7</v>
      </c>
      <c r="M74" s="14">
        <v>30527.249999999996</v>
      </c>
      <c r="N74" s="14">
        <v>808292.45833333326</v>
      </c>
      <c r="O74" s="54">
        <v>1754.2</v>
      </c>
      <c r="P74" s="54">
        <v>305.7</v>
      </c>
      <c r="Q74" s="14">
        <f t="shared" si="6"/>
        <v>840879.60833333316</v>
      </c>
      <c r="R74" s="14">
        <f t="shared" si="7"/>
        <v>1094141.3083333331</v>
      </c>
      <c r="S74" s="14">
        <f t="shared" si="8"/>
        <v>1279069.8083333331</v>
      </c>
    </row>
    <row r="75" spans="1:19" s="51" customFormat="1">
      <c r="A75" s="15">
        <v>41487</v>
      </c>
      <c r="B75" s="14">
        <v>631344.9</v>
      </c>
      <c r="C75" s="14">
        <v>-464209.3</v>
      </c>
      <c r="D75" s="14">
        <f t="shared" si="9"/>
        <v>167135.60000000003</v>
      </c>
      <c r="E75" s="14">
        <v>0</v>
      </c>
      <c r="F75" s="14">
        <v>96477.700000000012</v>
      </c>
      <c r="G75" s="14">
        <v>25452.9</v>
      </c>
      <c r="H75" s="52">
        <v>107284.3</v>
      </c>
      <c r="I75" s="52">
        <v>290830.7</v>
      </c>
      <c r="J75" s="53">
        <v>-197547.4</v>
      </c>
      <c r="K75" s="14">
        <v>-19610.8</v>
      </c>
      <c r="L75" s="14">
        <f t="shared" ref="L75:L106" si="10">SUM( (E75:K75))</f>
        <v>302887.40000000008</v>
      </c>
      <c r="M75" s="14">
        <v>32140.1</v>
      </c>
      <c r="N75" s="14">
        <v>812464.8666666667</v>
      </c>
      <c r="O75" s="54">
        <v>1758.2</v>
      </c>
      <c r="P75" s="54">
        <v>343.50000000000006</v>
      </c>
      <c r="Q75" s="14">
        <f t="shared" ref="Q75:Q106" si="11">SUM(M75:P75)</f>
        <v>846706.66666666663</v>
      </c>
      <c r="R75" s="14">
        <f t="shared" ref="R75:R106" si="12">SUM(L75,Q75)</f>
        <v>1149594.0666666667</v>
      </c>
      <c r="S75" s="14">
        <f t="shared" ref="S75:S106" si="13">SUM(D75,R75)</f>
        <v>1316729.6666666667</v>
      </c>
    </row>
    <row r="76" spans="1:19" s="51" customFormat="1">
      <c r="A76" s="15">
        <v>41518</v>
      </c>
      <c r="B76" s="14">
        <v>642817.80000000005</v>
      </c>
      <c r="C76" s="14">
        <v>-478450.4</v>
      </c>
      <c r="D76" s="14">
        <f t="shared" si="9"/>
        <v>164367.40000000002</v>
      </c>
      <c r="E76" s="14">
        <v>0</v>
      </c>
      <c r="F76" s="14">
        <v>104499.4</v>
      </c>
      <c r="G76" s="14">
        <v>23015.4</v>
      </c>
      <c r="H76" s="52">
        <v>107284.3</v>
      </c>
      <c r="I76" s="52">
        <v>290214.40000000002</v>
      </c>
      <c r="J76" s="53">
        <v>-213388.5</v>
      </c>
      <c r="K76" s="14">
        <v>-21460.2</v>
      </c>
      <c r="L76" s="14">
        <f t="shared" si="10"/>
        <v>290164.8</v>
      </c>
      <c r="M76" s="14">
        <v>36742.35</v>
      </c>
      <c r="N76" s="14">
        <v>823545.97499999986</v>
      </c>
      <c r="O76" s="54">
        <v>2197.5</v>
      </c>
      <c r="P76" s="54">
        <v>319</v>
      </c>
      <c r="Q76" s="14">
        <f t="shared" si="11"/>
        <v>862804.82499999984</v>
      </c>
      <c r="R76" s="14">
        <f t="shared" si="12"/>
        <v>1152969.6249999998</v>
      </c>
      <c r="S76" s="14">
        <f t="shared" si="13"/>
        <v>1317337.0249999999</v>
      </c>
    </row>
    <row r="77" spans="1:19" s="51" customFormat="1">
      <c r="A77" s="15">
        <v>41548</v>
      </c>
      <c r="B77" s="14">
        <v>664756.60000000009</v>
      </c>
      <c r="C77" s="14">
        <v>-476422.3</v>
      </c>
      <c r="D77" s="14">
        <f t="shared" si="9"/>
        <v>188334.3000000001</v>
      </c>
      <c r="E77" s="14">
        <v>6525.5</v>
      </c>
      <c r="F77" s="14">
        <v>108413.2</v>
      </c>
      <c r="G77" s="14">
        <v>18230.200000000004</v>
      </c>
      <c r="H77" s="52">
        <v>107284.3</v>
      </c>
      <c r="I77" s="52">
        <v>289906.3</v>
      </c>
      <c r="J77" s="53">
        <v>-215654.7</v>
      </c>
      <c r="K77" s="14">
        <v>-21130.1</v>
      </c>
      <c r="L77" s="14">
        <f t="shared" si="10"/>
        <v>293574.7</v>
      </c>
      <c r="M77" s="14">
        <v>36481.799999999996</v>
      </c>
      <c r="N77" s="14">
        <v>818997.4833333334</v>
      </c>
      <c r="O77" s="54">
        <v>2357.1999999999998</v>
      </c>
      <c r="P77" s="54">
        <v>236.5</v>
      </c>
      <c r="Q77" s="14">
        <f t="shared" si="11"/>
        <v>858072.9833333334</v>
      </c>
      <c r="R77" s="14">
        <f t="shared" si="12"/>
        <v>1151647.6833333333</v>
      </c>
      <c r="S77" s="14">
        <f t="shared" si="13"/>
        <v>1339981.9833333334</v>
      </c>
    </row>
    <row r="78" spans="1:19" s="51" customFormat="1">
      <c r="A78" s="15">
        <v>41579</v>
      </c>
      <c r="B78" s="14">
        <v>651959.80000000005</v>
      </c>
      <c r="C78" s="14">
        <v>-475403.59999999992</v>
      </c>
      <c r="D78" s="14">
        <f t="shared" si="9"/>
        <v>176556.20000000013</v>
      </c>
      <c r="E78" s="14">
        <v>20947.400000000001</v>
      </c>
      <c r="F78" s="14">
        <v>107312.8</v>
      </c>
      <c r="G78" s="14">
        <v>22520.6</v>
      </c>
      <c r="H78" s="52">
        <v>107284.3</v>
      </c>
      <c r="I78" s="52">
        <v>289906.3</v>
      </c>
      <c r="J78" s="53">
        <v>-219168.7</v>
      </c>
      <c r="K78" s="14">
        <v>-24576.5</v>
      </c>
      <c r="L78" s="14">
        <f t="shared" si="10"/>
        <v>304226.2</v>
      </c>
      <c r="M78" s="14">
        <v>36576.049999999996</v>
      </c>
      <c r="N78" s="14">
        <v>816771.69166666677</v>
      </c>
      <c r="O78" s="54">
        <v>2366.6</v>
      </c>
      <c r="P78" s="54">
        <v>182.7</v>
      </c>
      <c r="Q78" s="14">
        <f t="shared" si="11"/>
        <v>855897.04166666674</v>
      </c>
      <c r="R78" s="14">
        <f t="shared" si="12"/>
        <v>1160123.2416666667</v>
      </c>
      <c r="S78" s="14">
        <f t="shared" si="13"/>
        <v>1336679.4416666669</v>
      </c>
    </row>
    <row r="79" spans="1:19" s="51" customFormat="1">
      <c r="A79" s="15">
        <v>41609</v>
      </c>
      <c r="B79" s="14">
        <v>702734.69999999984</v>
      </c>
      <c r="C79" s="14">
        <v>-473407</v>
      </c>
      <c r="D79" s="14">
        <f t="shared" si="9"/>
        <v>229327.69999999984</v>
      </c>
      <c r="E79" s="14">
        <v>0</v>
      </c>
      <c r="F79" s="14">
        <v>109019.90000000001</v>
      </c>
      <c r="G79" s="14">
        <v>19116.100000000002</v>
      </c>
      <c r="H79" s="52">
        <v>107284.3</v>
      </c>
      <c r="I79" s="52">
        <v>289290</v>
      </c>
      <c r="J79" s="53">
        <v>-227281.60000000003</v>
      </c>
      <c r="K79" s="14">
        <v>-23790.1</v>
      </c>
      <c r="L79" s="14">
        <f t="shared" si="10"/>
        <v>273638.60000000003</v>
      </c>
      <c r="M79" s="14">
        <v>36734.1</v>
      </c>
      <c r="N79" s="14">
        <v>811217.60000000021</v>
      </c>
      <c r="O79" s="54">
        <v>2469.1999999999998</v>
      </c>
      <c r="P79" s="54">
        <v>123.9</v>
      </c>
      <c r="Q79" s="14">
        <f t="shared" si="11"/>
        <v>850544.80000000016</v>
      </c>
      <c r="R79" s="14">
        <f t="shared" si="12"/>
        <v>1124183.4000000001</v>
      </c>
      <c r="S79" s="14">
        <f t="shared" si="13"/>
        <v>1353511.1</v>
      </c>
    </row>
    <row r="80" spans="1:19" s="51" customFormat="1">
      <c r="A80" s="15">
        <v>41640</v>
      </c>
      <c r="B80" s="14">
        <v>688899.10000000009</v>
      </c>
      <c r="C80" s="14">
        <v>-474417.48333333334</v>
      </c>
      <c r="D80" s="14">
        <f t="shared" si="9"/>
        <v>214481.61666666676</v>
      </c>
      <c r="E80" s="14">
        <v>0</v>
      </c>
      <c r="F80" s="14">
        <v>108779.50000000001</v>
      </c>
      <c r="G80" s="14">
        <v>15775.900000000001</v>
      </c>
      <c r="H80" s="52">
        <v>107284.3</v>
      </c>
      <c r="I80" s="52">
        <v>289290</v>
      </c>
      <c r="J80" s="53">
        <v>-234545.17500000002</v>
      </c>
      <c r="K80" s="14">
        <v>-23611.000000000004</v>
      </c>
      <c r="L80" s="14">
        <f t="shared" si="10"/>
        <v>262973.52500000002</v>
      </c>
      <c r="M80" s="14">
        <v>36692.683333333327</v>
      </c>
      <c r="N80" s="14">
        <v>819441.875</v>
      </c>
      <c r="O80" s="54">
        <v>2774.6000000000004</v>
      </c>
      <c r="P80" s="54">
        <v>464.09999999999997</v>
      </c>
      <c r="Q80" s="14">
        <f t="shared" si="11"/>
        <v>859373.2583333333</v>
      </c>
      <c r="R80" s="14">
        <f t="shared" si="12"/>
        <v>1122346.7833333332</v>
      </c>
      <c r="S80" s="14">
        <f t="shared" si="13"/>
        <v>1336828.3999999999</v>
      </c>
    </row>
    <row r="81" spans="1:19" s="51" customFormat="1">
      <c r="A81" s="15">
        <v>41671</v>
      </c>
      <c r="B81" s="14">
        <v>708135.20000000007</v>
      </c>
      <c r="C81" s="14">
        <v>-478682.76666666672</v>
      </c>
      <c r="D81" s="14">
        <f t="shared" si="9"/>
        <v>229452.43333333335</v>
      </c>
      <c r="E81" s="14">
        <v>0</v>
      </c>
      <c r="F81" s="14">
        <v>112164</v>
      </c>
      <c r="G81" s="14">
        <v>17101.7</v>
      </c>
      <c r="H81" s="52">
        <v>107284.3</v>
      </c>
      <c r="I81" s="52">
        <v>288673.7</v>
      </c>
      <c r="J81" s="53">
        <v>-242656.15</v>
      </c>
      <c r="K81" s="14">
        <v>-21791.600000000002</v>
      </c>
      <c r="L81" s="14">
        <f t="shared" si="10"/>
        <v>260775.94999999992</v>
      </c>
      <c r="M81" s="14">
        <v>36607.166666666664</v>
      </c>
      <c r="N81" s="14">
        <v>823508.45</v>
      </c>
      <c r="O81" s="54">
        <v>3027.3</v>
      </c>
      <c r="P81" s="54">
        <v>505.99999999999994</v>
      </c>
      <c r="Q81" s="14">
        <f t="shared" si="11"/>
        <v>863648.91666666663</v>
      </c>
      <c r="R81" s="14">
        <f t="shared" si="12"/>
        <v>1124424.8666666665</v>
      </c>
      <c r="S81" s="14">
        <f t="shared" si="13"/>
        <v>1353877.2999999998</v>
      </c>
    </row>
    <row r="82" spans="1:19" s="51" customFormat="1">
      <c r="A82" s="15">
        <v>41699</v>
      </c>
      <c r="B82" s="14">
        <v>708261.20000000007</v>
      </c>
      <c r="C82" s="14">
        <v>-497741.45</v>
      </c>
      <c r="D82" s="14">
        <f t="shared" si="9"/>
        <v>210519.75000000006</v>
      </c>
      <c r="E82" s="14">
        <v>8513</v>
      </c>
      <c r="F82" s="14">
        <v>108771.9</v>
      </c>
      <c r="G82" s="14">
        <v>13842.4</v>
      </c>
      <c r="H82" s="52">
        <v>107284.3</v>
      </c>
      <c r="I82" s="52">
        <v>288673.7</v>
      </c>
      <c r="J82" s="53">
        <v>-226523.22500000001</v>
      </c>
      <c r="K82" s="14">
        <v>-17505.000000000004</v>
      </c>
      <c r="L82" s="14">
        <f t="shared" si="10"/>
        <v>283057.07500000007</v>
      </c>
      <c r="M82" s="14">
        <v>36273.550000000003</v>
      </c>
      <c r="N82" s="14">
        <v>810935.92499999993</v>
      </c>
      <c r="O82" s="54">
        <v>3128.7000000000003</v>
      </c>
      <c r="P82" s="54">
        <v>446.90000000000003</v>
      </c>
      <c r="Q82" s="14">
        <f t="shared" si="11"/>
        <v>850785.07499999995</v>
      </c>
      <c r="R82" s="14">
        <f t="shared" si="12"/>
        <v>1133842.1499999999</v>
      </c>
      <c r="S82" s="14">
        <f t="shared" si="13"/>
        <v>1344361.9</v>
      </c>
    </row>
    <row r="83" spans="1:19" s="51" customFormat="1">
      <c r="A83" s="15">
        <v>41730</v>
      </c>
      <c r="B83" s="14">
        <v>720143.7</v>
      </c>
      <c r="C83" s="14">
        <v>-506230.03333333338</v>
      </c>
      <c r="D83" s="14">
        <f t="shared" si="9"/>
        <v>213913.66666666657</v>
      </c>
      <c r="E83" s="14">
        <v>14256.4</v>
      </c>
      <c r="F83" s="14">
        <v>137931.09999999998</v>
      </c>
      <c r="G83" s="14">
        <v>18608.199999999997</v>
      </c>
      <c r="H83" s="52">
        <v>107284.3</v>
      </c>
      <c r="I83" s="52">
        <v>288365.59999999998</v>
      </c>
      <c r="J83" s="53">
        <v>-217271.7</v>
      </c>
      <c r="K83" s="14">
        <v>-16806.800000000003</v>
      </c>
      <c r="L83" s="14">
        <f t="shared" si="10"/>
        <v>332367.09999999986</v>
      </c>
      <c r="M83" s="14">
        <v>36473.433333333334</v>
      </c>
      <c r="N83" s="14">
        <v>815178.2</v>
      </c>
      <c r="O83" s="54">
        <v>3057.1000000000004</v>
      </c>
      <c r="P83" s="54">
        <v>393</v>
      </c>
      <c r="Q83" s="14">
        <f t="shared" si="11"/>
        <v>855101.73333333328</v>
      </c>
      <c r="R83" s="14">
        <f t="shared" si="12"/>
        <v>1187468.833333333</v>
      </c>
      <c r="S83" s="14">
        <f t="shared" si="13"/>
        <v>1401382.4999999995</v>
      </c>
    </row>
    <row r="84" spans="1:19" s="51" customFormat="1">
      <c r="A84" s="15">
        <v>41760</v>
      </c>
      <c r="B84" s="14">
        <v>681841.8</v>
      </c>
      <c r="C84" s="14">
        <v>-498484.51666666666</v>
      </c>
      <c r="D84" s="14">
        <f t="shared" si="9"/>
        <v>183357.28333333338</v>
      </c>
      <c r="E84" s="14">
        <v>16076.5</v>
      </c>
      <c r="F84" s="14">
        <v>131083.79999999999</v>
      </c>
      <c r="G84" s="14">
        <v>15925.9</v>
      </c>
      <c r="H84" s="52">
        <v>107284.3</v>
      </c>
      <c r="I84" s="52">
        <v>287749.3</v>
      </c>
      <c r="J84" s="53">
        <v>-200717.87500000003</v>
      </c>
      <c r="K84" s="14">
        <v>-12657.699999999999</v>
      </c>
      <c r="L84" s="14">
        <f t="shared" si="10"/>
        <v>344744.22500000003</v>
      </c>
      <c r="M84" s="14">
        <v>38945.416666666672</v>
      </c>
      <c r="N84" s="14">
        <v>820459.07500000019</v>
      </c>
      <c r="O84" s="54">
        <v>3066.6000000000004</v>
      </c>
      <c r="P84" s="54">
        <v>346.6</v>
      </c>
      <c r="Q84" s="14">
        <f t="shared" si="11"/>
        <v>862817.69166666677</v>
      </c>
      <c r="R84" s="14">
        <f t="shared" si="12"/>
        <v>1207561.9166666667</v>
      </c>
      <c r="S84" s="14">
        <f t="shared" si="13"/>
        <v>1390919.2000000002</v>
      </c>
    </row>
    <row r="85" spans="1:19" s="51" customFormat="1">
      <c r="A85" s="15">
        <v>41791</v>
      </c>
      <c r="B85" s="14">
        <v>685013.10000000009</v>
      </c>
      <c r="C85" s="14">
        <v>-500668.59999999992</v>
      </c>
      <c r="D85" s="14">
        <f t="shared" si="9"/>
        <v>184344.50000000017</v>
      </c>
      <c r="E85" s="14">
        <v>39309.599999999999</v>
      </c>
      <c r="F85" s="14">
        <v>134209.09999999998</v>
      </c>
      <c r="G85" s="14">
        <v>19679.199999999997</v>
      </c>
      <c r="H85" s="52">
        <v>107284.3</v>
      </c>
      <c r="I85" s="52">
        <v>287441.19999999995</v>
      </c>
      <c r="J85" s="53">
        <v>-210802.15000000002</v>
      </c>
      <c r="K85" s="14">
        <v>-17287.8</v>
      </c>
      <c r="L85" s="14">
        <f t="shared" si="10"/>
        <v>359833.4499999999</v>
      </c>
      <c r="M85" s="14">
        <v>42581.5</v>
      </c>
      <c r="N85" s="14">
        <v>838351.15</v>
      </c>
      <c r="O85" s="54">
        <v>3154.2</v>
      </c>
      <c r="P85" s="54">
        <v>329.3</v>
      </c>
      <c r="Q85" s="14">
        <f t="shared" si="11"/>
        <v>884416.15</v>
      </c>
      <c r="R85" s="14">
        <f t="shared" si="12"/>
        <v>1244249.5999999999</v>
      </c>
      <c r="S85" s="14">
        <f t="shared" si="13"/>
        <v>1428594.1</v>
      </c>
    </row>
    <row r="86" spans="1:19" s="51" customFormat="1">
      <c r="A86" s="15">
        <v>41821</v>
      </c>
      <c r="B86" s="14">
        <v>687158.2</v>
      </c>
      <c r="C86" s="14">
        <v>-494982.81666666677</v>
      </c>
      <c r="D86" s="14">
        <f t="shared" si="9"/>
        <v>192175.38333333319</v>
      </c>
      <c r="E86" s="14">
        <v>52779.8</v>
      </c>
      <c r="F86" s="14">
        <v>136756.6</v>
      </c>
      <c r="G86" s="14">
        <v>22824.550000000003</v>
      </c>
      <c r="H86" s="52">
        <v>107284.3</v>
      </c>
      <c r="I86" s="52">
        <v>287441.19999999995</v>
      </c>
      <c r="J86" s="53">
        <v>-203188.65833333333</v>
      </c>
      <c r="K86" s="14">
        <v>-17393.5</v>
      </c>
      <c r="L86" s="14">
        <f t="shared" si="10"/>
        <v>386504.29166666663</v>
      </c>
      <c r="M86" s="14">
        <v>46981.73333333333</v>
      </c>
      <c r="N86" s="14">
        <v>847723.8583333334</v>
      </c>
      <c r="O86" s="54">
        <v>3132.7999999999997</v>
      </c>
      <c r="P86" s="54">
        <v>302.90000000000003</v>
      </c>
      <c r="Q86" s="14">
        <f t="shared" si="11"/>
        <v>898141.29166666674</v>
      </c>
      <c r="R86" s="14">
        <f t="shared" si="12"/>
        <v>1284645.5833333335</v>
      </c>
      <c r="S86" s="14">
        <f t="shared" si="13"/>
        <v>1476820.9666666668</v>
      </c>
    </row>
    <row r="87" spans="1:19" s="51" customFormat="1">
      <c r="A87" s="15">
        <v>41852</v>
      </c>
      <c r="B87" s="14">
        <v>655769.69999999995</v>
      </c>
      <c r="C87" s="14">
        <v>-505056.93333333341</v>
      </c>
      <c r="D87" s="14">
        <f t="shared" si="9"/>
        <v>150712.76666666655</v>
      </c>
      <c r="E87" s="14">
        <v>43358.6</v>
      </c>
      <c r="F87" s="14">
        <v>157164.6</v>
      </c>
      <c r="G87" s="14">
        <v>23094.000000000004</v>
      </c>
      <c r="H87" s="52">
        <v>107284.3</v>
      </c>
      <c r="I87" s="52">
        <v>286825</v>
      </c>
      <c r="J87" s="53">
        <v>-197262.91111111111</v>
      </c>
      <c r="K87" s="14">
        <v>-19854.8</v>
      </c>
      <c r="L87" s="14">
        <f t="shared" si="10"/>
        <v>400608.7888888889</v>
      </c>
      <c r="M87" s="14">
        <v>47011.066666666658</v>
      </c>
      <c r="N87" s="14">
        <v>867751.71111111098</v>
      </c>
      <c r="O87" s="54">
        <v>3150.2999999999997</v>
      </c>
      <c r="P87" s="54">
        <v>324.10000000000002</v>
      </c>
      <c r="Q87" s="14">
        <f t="shared" si="11"/>
        <v>918237.17777777766</v>
      </c>
      <c r="R87" s="14">
        <f t="shared" si="12"/>
        <v>1318845.9666666666</v>
      </c>
      <c r="S87" s="14">
        <f t="shared" si="13"/>
        <v>1469558.7333333332</v>
      </c>
    </row>
    <row r="88" spans="1:19" s="51" customFormat="1">
      <c r="A88" s="15">
        <v>41883</v>
      </c>
      <c r="B88" s="14">
        <v>718897</v>
      </c>
      <c r="C88" s="14">
        <v>-506375.05</v>
      </c>
      <c r="D88" s="14">
        <f t="shared" si="9"/>
        <v>212521.95</v>
      </c>
      <c r="E88" s="14">
        <v>27300.1</v>
      </c>
      <c r="F88" s="14">
        <v>151516.40000000002</v>
      </c>
      <c r="G88" s="14">
        <v>23222.549999999996</v>
      </c>
      <c r="H88" s="52">
        <v>107284.3</v>
      </c>
      <c r="I88" s="52">
        <v>286825</v>
      </c>
      <c r="J88" s="53">
        <v>-278674.73611111112</v>
      </c>
      <c r="K88" s="14">
        <v>-25072.2</v>
      </c>
      <c r="L88" s="14">
        <f t="shared" si="10"/>
        <v>292401.41388888896</v>
      </c>
      <c r="M88" s="14">
        <v>44646.099999999991</v>
      </c>
      <c r="N88" s="14">
        <v>860206.28611111105</v>
      </c>
      <c r="O88" s="54">
        <v>3642.8999999999996</v>
      </c>
      <c r="P88" s="54">
        <v>263.40000000000003</v>
      </c>
      <c r="Q88" s="14">
        <f t="shared" si="11"/>
        <v>908758.68611111108</v>
      </c>
      <c r="R88" s="14">
        <f t="shared" si="12"/>
        <v>1201160.1000000001</v>
      </c>
      <c r="S88" s="14">
        <f t="shared" si="13"/>
        <v>1413682.05</v>
      </c>
    </row>
    <row r="89" spans="1:19" s="51" customFormat="1">
      <c r="A89" s="15">
        <v>41913</v>
      </c>
      <c r="B89" s="14">
        <v>709663.5</v>
      </c>
      <c r="C89" s="14">
        <v>-506816.86666666664</v>
      </c>
      <c r="D89" s="14">
        <f t="shared" si="9"/>
        <v>202846.63333333336</v>
      </c>
      <c r="E89" s="14">
        <v>74347</v>
      </c>
      <c r="F89" s="14">
        <v>146788.6</v>
      </c>
      <c r="G89" s="14">
        <v>22773.199999999997</v>
      </c>
      <c r="H89" s="52">
        <v>107284.3</v>
      </c>
      <c r="I89" s="52">
        <v>286516.8</v>
      </c>
      <c r="J89" s="53">
        <v>-246098.37592592594</v>
      </c>
      <c r="K89" s="14">
        <v>-29509.200000000001</v>
      </c>
      <c r="L89" s="14">
        <f t="shared" si="10"/>
        <v>362102.32407407399</v>
      </c>
      <c r="M89" s="14">
        <v>42226.633333333331</v>
      </c>
      <c r="N89" s="14">
        <v>868021.6092592593</v>
      </c>
      <c r="O89" s="54">
        <v>3691</v>
      </c>
      <c r="P89" s="54">
        <v>207.10000000000002</v>
      </c>
      <c r="Q89" s="14">
        <f t="shared" si="11"/>
        <v>914146.34259259258</v>
      </c>
      <c r="R89" s="14">
        <f t="shared" si="12"/>
        <v>1276248.6666666665</v>
      </c>
      <c r="S89" s="14">
        <f t="shared" si="13"/>
        <v>1479095.2999999998</v>
      </c>
    </row>
    <row r="90" spans="1:19" s="51" customFormat="1">
      <c r="A90" s="15">
        <v>41944</v>
      </c>
      <c r="B90" s="14">
        <v>687387.7</v>
      </c>
      <c r="C90" s="14">
        <v>-495824.48333333334</v>
      </c>
      <c r="D90" s="14">
        <f t="shared" si="9"/>
        <v>191563.21666666662</v>
      </c>
      <c r="E90" s="14">
        <v>41502.5</v>
      </c>
      <c r="F90" s="14">
        <v>154082.5</v>
      </c>
      <c r="G90" s="14">
        <v>18601.55</v>
      </c>
      <c r="H90" s="52">
        <v>106976.2</v>
      </c>
      <c r="I90" s="52">
        <v>286208.59999999998</v>
      </c>
      <c r="J90" s="53">
        <v>-246402.45895061732</v>
      </c>
      <c r="K90" s="14">
        <v>-31987.8</v>
      </c>
      <c r="L90" s="14">
        <f t="shared" si="10"/>
        <v>328981.09104938264</v>
      </c>
      <c r="M90" s="14">
        <v>41153.166666666664</v>
      </c>
      <c r="N90" s="14">
        <v>878394.89783950616</v>
      </c>
      <c r="O90" s="54">
        <v>3607.1</v>
      </c>
      <c r="P90" s="54">
        <v>150.9</v>
      </c>
      <c r="Q90" s="14">
        <f t="shared" si="11"/>
        <v>923306.06450617278</v>
      </c>
      <c r="R90" s="14">
        <f t="shared" si="12"/>
        <v>1252287.1555555554</v>
      </c>
      <c r="S90" s="14">
        <f t="shared" si="13"/>
        <v>1443850.3722222219</v>
      </c>
    </row>
    <row r="91" spans="1:19" s="51" customFormat="1">
      <c r="A91" s="15">
        <v>41974</v>
      </c>
      <c r="B91" s="14">
        <v>700883.1</v>
      </c>
      <c r="C91" s="14">
        <v>-520670.4</v>
      </c>
      <c r="D91" s="14">
        <f t="shared" si="9"/>
        <v>180212.69999999995</v>
      </c>
      <c r="E91" s="14">
        <v>55186.9</v>
      </c>
      <c r="F91" s="14">
        <v>147702.70000000001</v>
      </c>
      <c r="G91" s="14">
        <v>49269.8</v>
      </c>
      <c r="H91" s="52">
        <v>106976.2</v>
      </c>
      <c r="I91" s="52">
        <v>285900.5</v>
      </c>
      <c r="J91" s="53">
        <v>-239702.39999999997</v>
      </c>
      <c r="K91" s="14">
        <v>-23004.400000000001</v>
      </c>
      <c r="L91" s="14">
        <f t="shared" si="10"/>
        <v>382329.3000000001</v>
      </c>
      <c r="M91" s="14">
        <v>41416.400000000001</v>
      </c>
      <c r="N91" s="14">
        <v>893201.49999999988</v>
      </c>
      <c r="O91" s="54">
        <v>3449.2999999999997</v>
      </c>
      <c r="P91" s="54">
        <v>94.9</v>
      </c>
      <c r="Q91" s="14">
        <f t="shared" si="11"/>
        <v>938162.1</v>
      </c>
      <c r="R91" s="14">
        <f t="shared" si="12"/>
        <v>1320491.4000000001</v>
      </c>
      <c r="S91" s="14">
        <f t="shared" si="13"/>
        <v>1500704.1</v>
      </c>
    </row>
    <row r="92" spans="1:19" s="51" customFormat="1">
      <c r="A92" s="15">
        <v>42005</v>
      </c>
      <c r="B92" s="14">
        <v>673736.2</v>
      </c>
      <c r="C92" s="14">
        <v>-498860.9</v>
      </c>
      <c r="D92" s="14">
        <f t="shared" si="9"/>
        <v>174875.29999999993</v>
      </c>
      <c r="E92" s="14">
        <v>22472.2</v>
      </c>
      <c r="F92" s="14">
        <v>157245.1</v>
      </c>
      <c r="G92" s="14">
        <v>50691.9</v>
      </c>
      <c r="H92" s="52">
        <v>106976.2</v>
      </c>
      <c r="I92" s="52">
        <v>285900.5</v>
      </c>
      <c r="J92" s="53">
        <v>-237549.25</v>
      </c>
      <c r="K92" s="14">
        <v>-23585.300000000003</v>
      </c>
      <c r="L92" s="14">
        <f t="shared" si="10"/>
        <v>362151.35000000003</v>
      </c>
      <c r="M92" s="14">
        <v>35462.73333333333</v>
      </c>
      <c r="N92" s="14">
        <v>894166.46666666656</v>
      </c>
      <c r="O92" s="54">
        <v>3291.2000000000003</v>
      </c>
      <c r="P92" s="54">
        <v>527.79999999999995</v>
      </c>
      <c r="Q92" s="14">
        <f t="shared" si="11"/>
        <v>933448.19999999984</v>
      </c>
      <c r="R92" s="14">
        <f t="shared" si="12"/>
        <v>1295599.5499999998</v>
      </c>
      <c r="S92" s="14">
        <f t="shared" si="13"/>
        <v>1470474.8499999996</v>
      </c>
    </row>
    <row r="93" spans="1:19" s="51" customFormat="1">
      <c r="A93" s="15">
        <v>42036</v>
      </c>
      <c r="B93" s="14">
        <v>654370.89999999991</v>
      </c>
      <c r="C93" s="14">
        <v>-502031.99999999994</v>
      </c>
      <c r="D93" s="14">
        <f t="shared" si="9"/>
        <v>152338.89999999997</v>
      </c>
      <c r="E93" s="14">
        <v>72202.7</v>
      </c>
      <c r="F93" s="14">
        <v>140827.20000000001</v>
      </c>
      <c r="G93" s="14">
        <v>53460.700000000004</v>
      </c>
      <c r="H93" s="52">
        <v>105891</v>
      </c>
      <c r="I93" s="52">
        <v>284644.40000000002</v>
      </c>
      <c r="J93" s="53">
        <v>-235669</v>
      </c>
      <c r="K93" s="14">
        <v>-26721.800000000003</v>
      </c>
      <c r="L93" s="14">
        <f t="shared" si="10"/>
        <v>394635.2</v>
      </c>
      <c r="M93" s="14">
        <v>28160.666666666668</v>
      </c>
      <c r="N93" s="14">
        <v>890883.53333333333</v>
      </c>
      <c r="O93" s="54">
        <v>3220</v>
      </c>
      <c r="P93" s="54">
        <v>565</v>
      </c>
      <c r="Q93" s="14">
        <f t="shared" si="11"/>
        <v>922829.2</v>
      </c>
      <c r="R93" s="14">
        <f t="shared" si="12"/>
        <v>1317464.3999999999</v>
      </c>
      <c r="S93" s="14">
        <f t="shared" si="13"/>
        <v>1469803.2999999998</v>
      </c>
    </row>
    <row r="94" spans="1:19" s="51" customFormat="1">
      <c r="A94" s="15">
        <v>42064</v>
      </c>
      <c r="B94" s="14">
        <v>664188.19999999995</v>
      </c>
      <c r="C94" s="14">
        <v>-503585.5</v>
      </c>
      <c r="D94" s="14">
        <f t="shared" si="9"/>
        <v>160602.69999999995</v>
      </c>
      <c r="E94" s="14">
        <v>23590.1</v>
      </c>
      <c r="F94" s="14">
        <v>156652.5</v>
      </c>
      <c r="G94" s="14">
        <v>51794.399999999994</v>
      </c>
      <c r="H94" s="52">
        <v>104166</v>
      </c>
      <c r="I94" s="52">
        <v>284644.40000000002</v>
      </c>
      <c r="J94" s="53">
        <v>-248200.45</v>
      </c>
      <c r="K94" s="14">
        <v>-29000.600000000002</v>
      </c>
      <c r="L94" s="14">
        <f t="shared" si="10"/>
        <v>343646.35000000003</v>
      </c>
      <c r="M94" s="14">
        <v>23479.7</v>
      </c>
      <c r="N94" s="14">
        <v>897726.8</v>
      </c>
      <c r="O94" s="54">
        <v>3910.9</v>
      </c>
      <c r="P94" s="54">
        <v>522.4</v>
      </c>
      <c r="Q94" s="14">
        <f t="shared" si="11"/>
        <v>925639.8</v>
      </c>
      <c r="R94" s="14">
        <f t="shared" si="12"/>
        <v>1269286.1500000001</v>
      </c>
      <c r="S94" s="14">
        <f t="shared" si="13"/>
        <v>1429888.85</v>
      </c>
    </row>
    <row r="95" spans="1:19" s="51" customFormat="1">
      <c r="A95" s="15">
        <v>42095</v>
      </c>
      <c r="B95" s="14">
        <v>656080.69999999995</v>
      </c>
      <c r="C95" s="14">
        <v>-508299.6</v>
      </c>
      <c r="D95" s="14">
        <f t="shared" si="9"/>
        <v>147781.09999999998</v>
      </c>
      <c r="E95" s="14">
        <v>54107.7</v>
      </c>
      <c r="F95" s="14">
        <v>152931.6</v>
      </c>
      <c r="G95" s="14">
        <v>47698.899999999994</v>
      </c>
      <c r="H95" s="52">
        <v>102772.7</v>
      </c>
      <c r="I95" s="52">
        <v>284004.5</v>
      </c>
      <c r="J95" s="53">
        <v>-235288.8</v>
      </c>
      <c r="K95" s="14">
        <v>-27853.399999999998</v>
      </c>
      <c r="L95" s="14">
        <f t="shared" si="10"/>
        <v>378373.1999999999</v>
      </c>
      <c r="M95" s="14">
        <v>20846.533333333333</v>
      </c>
      <c r="N95" s="14">
        <v>918876.36666666681</v>
      </c>
      <c r="O95" s="54">
        <v>3961.2999999999997</v>
      </c>
      <c r="P95" s="54">
        <v>507.09999999999997</v>
      </c>
      <c r="Q95" s="14">
        <f t="shared" si="11"/>
        <v>944191.30000000016</v>
      </c>
      <c r="R95" s="14">
        <f t="shared" si="12"/>
        <v>1322564.5</v>
      </c>
      <c r="S95" s="14">
        <f t="shared" si="13"/>
        <v>1470345.6</v>
      </c>
    </row>
    <row r="96" spans="1:19" s="51" customFormat="1">
      <c r="A96" s="15">
        <v>42125</v>
      </c>
      <c r="B96" s="14">
        <v>631693.80000000005</v>
      </c>
      <c r="C96" s="14">
        <v>-493463</v>
      </c>
      <c r="D96" s="14">
        <f t="shared" ref="D96:D101" si="14">SUM(B96:C96)</f>
        <v>138230.80000000005</v>
      </c>
      <c r="E96" s="14">
        <v>79625</v>
      </c>
      <c r="F96" s="14">
        <v>172465.8</v>
      </c>
      <c r="G96" s="14">
        <v>51473.2</v>
      </c>
      <c r="H96" s="52">
        <v>101379.3</v>
      </c>
      <c r="I96" s="52">
        <v>283364.7</v>
      </c>
      <c r="J96" s="53">
        <v>-238680.84999999998</v>
      </c>
      <c r="K96" s="14">
        <v>-28395.399999999998</v>
      </c>
      <c r="L96" s="14">
        <f t="shared" si="10"/>
        <v>421231.75</v>
      </c>
      <c r="M96" s="14">
        <v>17019.066666666666</v>
      </c>
      <c r="N96" s="14">
        <v>928946.43333333335</v>
      </c>
      <c r="O96" s="54">
        <v>4189.7</v>
      </c>
      <c r="P96" s="54">
        <v>452.09999999999997</v>
      </c>
      <c r="Q96" s="14">
        <f t="shared" si="11"/>
        <v>950607.29999999993</v>
      </c>
      <c r="R96" s="14">
        <f t="shared" si="12"/>
        <v>1371839.0499999998</v>
      </c>
      <c r="S96" s="14">
        <f t="shared" si="13"/>
        <v>1510069.8499999999</v>
      </c>
    </row>
    <row r="97" spans="1:19" s="51" customFormat="1">
      <c r="A97" s="15">
        <v>42156</v>
      </c>
      <c r="B97" s="14">
        <v>566058</v>
      </c>
      <c r="C97" s="14">
        <v>-501183.4</v>
      </c>
      <c r="D97" s="14">
        <f t="shared" si="14"/>
        <v>64874.599999999977</v>
      </c>
      <c r="E97" s="14">
        <v>121700.8</v>
      </c>
      <c r="F97" s="14">
        <v>166756.20000000001</v>
      </c>
      <c r="G97" s="14">
        <v>48976.1</v>
      </c>
      <c r="H97" s="52">
        <v>100317.8</v>
      </c>
      <c r="I97" s="52">
        <v>282393.09999999998</v>
      </c>
      <c r="J97" s="53">
        <v>-230317.10000000003</v>
      </c>
      <c r="K97" s="14">
        <v>-26258.899999999998</v>
      </c>
      <c r="L97" s="14">
        <f t="shared" si="10"/>
        <v>463567.99999999994</v>
      </c>
      <c r="M97" s="14">
        <v>10226.1</v>
      </c>
      <c r="N97" s="14">
        <v>934948.39999999979</v>
      </c>
      <c r="O97" s="54">
        <v>3822.2</v>
      </c>
      <c r="P97" s="54">
        <v>391.8</v>
      </c>
      <c r="Q97" s="14">
        <f t="shared" si="11"/>
        <v>949388.49999999977</v>
      </c>
      <c r="R97" s="14">
        <f t="shared" si="12"/>
        <v>1412956.4999999998</v>
      </c>
      <c r="S97" s="14">
        <f t="shared" si="13"/>
        <v>1477831.0999999996</v>
      </c>
    </row>
    <row r="98" spans="1:19" s="51" customFormat="1">
      <c r="A98" s="15">
        <v>42186</v>
      </c>
      <c r="B98" s="14">
        <v>521521.90000000008</v>
      </c>
      <c r="C98" s="14">
        <v>-491891.09999999992</v>
      </c>
      <c r="D98" s="14">
        <f t="shared" si="14"/>
        <v>29630.800000000163</v>
      </c>
      <c r="E98" s="14">
        <v>124466.2</v>
      </c>
      <c r="F98" s="14">
        <v>170582</v>
      </c>
      <c r="G98" s="14">
        <v>48274.816666666666</v>
      </c>
      <c r="H98" s="52">
        <v>98924.5</v>
      </c>
      <c r="I98" s="52">
        <v>281753.2</v>
      </c>
      <c r="J98" s="53">
        <v>-204747.88333333333</v>
      </c>
      <c r="K98" s="14">
        <v>-26401.600000000002</v>
      </c>
      <c r="L98" s="14">
        <f t="shared" si="10"/>
        <v>492851.2333333334</v>
      </c>
      <c r="M98" s="14">
        <v>13907.899999999998</v>
      </c>
      <c r="N98" s="14">
        <v>943976.48333333316</v>
      </c>
      <c r="O98" s="54">
        <v>3822.1</v>
      </c>
      <c r="P98" s="54">
        <v>389.7</v>
      </c>
      <c r="Q98" s="14">
        <f t="shared" si="11"/>
        <v>962096.18333333312</v>
      </c>
      <c r="R98" s="14">
        <f t="shared" si="12"/>
        <v>1454947.4166666665</v>
      </c>
      <c r="S98" s="14">
        <f t="shared" si="13"/>
        <v>1484578.2166666668</v>
      </c>
    </row>
    <row r="99" spans="1:19" s="51" customFormat="1">
      <c r="A99" s="15">
        <v>42217</v>
      </c>
      <c r="B99" s="14">
        <v>500902.8000000001</v>
      </c>
      <c r="C99" s="14">
        <v>-497960.39999999997</v>
      </c>
      <c r="D99" s="14">
        <f t="shared" si="14"/>
        <v>2942.4000000001397</v>
      </c>
      <c r="E99" s="14">
        <v>162684.9</v>
      </c>
      <c r="F99" s="14">
        <v>170888.3</v>
      </c>
      <c r="G99" s="14">
        <v>47924.261111111111</v>
      </c>
      <c r="H99" s="52">
        <v>97531.199999999997</v>
      </c>
      <c r="I99" s="52">
        <v>281113.30000000005</v>
      </c>
      <c r="J99" s="53">
        <v>-192906.29444444447</v>
      </c>
      <c r="K99" s="14">
        <v>-34152.399999999994</v>
      </c>
      <c r="L99" s="14">
        <f t="shared" si="10"/>
        <v>533083.2666666666</v>
      </c>
      <c r="M99" s="14">
        <v>13702.7</v>
      </c>
      <c r="N99" s="14">
        <v>946079.3</v>
      </c>
      <c r="O99" s="54">
        <v>3846.9</v>
      </c>
      <c r="P99" s="54">
        <v>308.60000000000002</v>
      </c>
      <c r="Q99" s="14">
        <f t="shared" si="11"/>
        <v>963937.5</v>
      </c>
      <c r="R99" s="14">
        <f t="shared" si="12"/>
        <v>1497020.7666666666</v>
      </c>
      <c r="S99" s="14">
        <f t="shared" si="13"/>
        <v>1499963.1666666667</v>
      </c>
    </row>
    <row r="100" spans="1:19" s="51" customFormat="1">
      <c r="A100" s="15">
        <v>42248</v>
      </c>
      <c r="B100" s="14">
        <v>453393.99999999994</v>
      </c>
      <c r="C100" s="14">
        <v>-486902.60000000003</v>
      </c>
      <c r="D100" s="14">
        <f t="shared" si="14"/>
        <v>-33508.600000000093</v>
      </c>
      <c r="E100" s="14">
        <v>201450.1</v>
      </c>
      <c r="F100" s="14">
        <v>177101.60000000003</v>
      </c>
      <c r="G100" s="14">
        <v>50077.969444444447</v>
      </c>
      <c r="H100" s="52">
        <v>96137.9</v>
      </c>
      <c r="I100" s="52">
        <v>280473.5</v>
      </c>
      <c r="J100" s="53">
        <v>-209818.51944444445</v>
      </c>
      <c r="K100" s="14">
        <v>-29497.3</v>
      </c>
      <c r="L100" s="14">
        <f t="shared" si="10"/>
        <v>565925.25</v>
      </c>
      <c r="M100" s="14">
        <v>15563.099999999997</v>
      </c>
      <c r="N100" s="14">
        <v>945586.88333333319</v>
      </c>
      <c r="O100" s="54">
        <v>3755.9</v>
      </c>
      <c r="P100" s="54">
        <v>332.59999999999997</v>
      </c>
      <c r="Q100" s="14">
        <f t="shared" si="11"/>
        <v>965238.48333333316</v>
      </c>
      <c r="R100" s="14">
        <f t="shared" si="12"/>
        <v>1531163.7333333332</v>
      </c>
      <c r="S100" s="14">
        <f t="shared" si="13"/>
        <v>1497655.1333333331</v>
      </c>
    </row>
    <row r="101" spans="1:19" s="51" customFormat="1">
      <c r="A101" s="15">
        <v>42278</v>
      </c>
      <c r="B101" s="14">
        <v>457895.30000000005</v>
      </c>
      <c r="C101" s="14">
        <v>-481988.60000000003</v>
      </c>
      <c r="D101" s="14">
        <f t="shared" si="14"/>
        <v>-24093.299999999988</v>
      </c>
      <c r="E101" s="14">
        <v>227827.20000000001</v>
      </c>
      <c r="F101" s="14">
        <v>194261.09999999998</v>
      </c>
      <c r="G101" s="14">
        <v>54863.787037037036</v>
      </c>
      <c r="H101" s="52">
        <v>95660.7</v>
      </c>
      <c r="I101" s="52">
        <v>279193.7</v>
      </c>
      <c r="J101" s="53">
        <v>-191344.82037037038</v>
      </c>
      <c r="K101" s="14">
        <v>-33496</v>
      </c>
      <c r="L101" s="14">
        <f t="shared" si="10"/>
        <v>626965.66666666663</v>
      </c>
      <c r="M101" s="14">
        <v>10916.2</v>
      </c>
      <c r="N101" s="14">
        <v>943489.4444444445</v>
      </c>
      <c r="O101" s="54">
        <v>4663.1000000000004</v>
      </c>
      <c r="P101" s="54">
        <v>284</v>
      </c>
      <c r="Q101" s="14">
        <f t="shared" si="11"/>
        <v>959352.74444444443</v>
      </c>
      <c r="R101" s="14">
        <f t="shared" si="12"/>
        <v>1586318.4111111111</v>
      </c>
      <c r="S101" s="14">
        <f t="shared" si="13"/>
        <v>1562225.111111111</v>
      </c>
    </row>
    <row r="102" spans="1:19" s="51" customFormat="1">
      <c r="A102" s="15">
        <v>42309</v>
      </c>
      <c r="B102" s="14">
        <v>420233.69999999995</v>
      </c>
      <c r="C102" s="14">
        <v>-504968.2</v>
      </c>
      <c r="D102" s="14">
        <v>-84734.5</v>
      </c>
      <c r="E102" s="14">
        <v>236897.9</v>
      </c>
      <c r="F102" s="14">
        <v>222734.2</v>
      </c>
      <c r="G102" s="14">
        <v>56434.744135802488</v>
      </c>
      <c r="H102" s="52">
        <v>94267.4</v>
      </c>
      <c r="I102" s="52">
        <v>278553.90000000002</v>
      </c>
      <c r="J102" s="53">
        <v>-198623.87191358025</v>
      </c>
      <c r="K102" s="14">
        <v>-34078.9</v>
      </c>
      <c r="L102" s="14">
        <f t="shared" si="10"/>
        <v>656185.37222222227</v>
      </c>
      <c r="M102" s="14">
        <v>10795.599999999999</v>
      </c>
      <c r="N102" s="14">
        <v>910851.1574074073</v>
      </c>
      <c r="O102" s="54">
        <v>8.3000000000000007</v>
      </c>
      <c r="P102" s="54">
        <v>61.4</v>
      </c>
      <c r="Q102" s="14">
        <f t="shared" si="11"/>
        <v>921716.45740740735</v>
      </c>
      <c r="R102" s="14">
        <f t="shared" si="12"/>
        <v>1577901.8296296296</v>
      </c>
      <c r="S102" s="14">
        <f t="shared" si="13"/>
        <v>1493167.3296296296</v>
      </c>
    </row>
    <row r="103" spans="1:19" s="51" customFormat="1">
      <c r="A103" s="15">
        <v>42339</v>
      </c>
      <c r="B103" s="14">
        <v>428918.6</v>
      </c>
      <c r="C103" s="14">
        <v>-505119.9</v>
      </c>
      <c r="D103" s="14">
        <f t="shared" ref="D103:D134" si="15">SUM(B103:C103)</f>
        <v>-76201.300000000047</v>
      </c>
      <c r="E103" s="14">
        <v>273246</v>
      </c>
      <c r="F103" s="14">
        <v>254809.2</v>
      </c>
      <c r="G103" s="14">
        <v>50077.5</v>
      </c>
      <c r="H103" s="52">
        <v>90564.7</v>
      </c>
      <c r="I103" s="52">
        <v>277913.90000000002</v>
      </c>
      <c r="J103" s="53">
        <v>-234475</v>
      </c>
      <c r="K103" s="14">
        <v>-26275.999999999996</v>
      </c>
      <c r="L103" s="14">
        <f t="shared" si="10"/>
        <v>685860.29999999993</v>
      </c>
      <c r="M103" s="14">
        <v>7061.0999999999995</v>
      </c>
      <c r="N103" s="14">
        <v>894473.1</v>
      </c>
      <c r="O103" s="54">
        <v>27.1</v>
      </c>
      <c r="P103" s="54">
        <v>48.3</v>
      </c>
      <c r="Q103" s="14">
        <f t="shared" si="11"/>
        <v>901609.6</v>
      </c>
      <c r="R103" s="14">
        <f t="shared" si="12"/>
        <v>1587469.9</v>
      </c>
      <c r="S103" s="14">
        <f t="shared" si="13"/>
        <v>1511268.5999999999</v>
      </c>
    </row>
    <row r="104" spans="1:19" s="51" customFormat="1">
      <c r="A104" s="15">
        <v>42370</v>
      </c>
      <c r="B104" s="14">
        <v>378909.8</v>
      </c>
      <c r="C104" s="14">
        <v>-498475</v>
      </c>
      <c r="D104" s="14">
        <f t="shared" si="15"/>
        <v>-119565.20000000001</v>
      </c>
      <c r="E104" s="14">
        <v>230233.5</v>
      </c>
      <c r="F104" s="14">
        <v>266534</v>
      </c>
      <c r="G104" s="14">
        <v>49728.716666666667</v>
      </c>
      <c r="H104" s="52">
        <v>90564.7</v>
      </c>
      <c r="I104" s="52">
        <v>277913.90000000002</v>
      </c>
      <c r="J104" s="53">
        <v>-195314.72500000003</v>
      </c>
      <c r="K104" s="14">
        <v>-27271.8</v>
      </c>
      <c r="L104" s="14">
        <f t="shared" si="10"/>
        <v>692388.29166666651</v>
      </c>
      <c r="M104" s="14">
        <v>3511.7</v>
      </c>
      <c r="N104" s="14">
        <v>911507.80833333323</v>
      </c>
      <c r="O104" s="54">
        <v>67.399999999999991</v>
      </c>
      <c r="P104" s="54">
        <v>48.3</v>
      </c>
      <c r="Q104" s="14">
        <f t="shared" si="11"/>
        <v>915135.20833333326</v>
      </c>
      <c r="R104" s="14">
        <f t="shared" si="12"/>
        <v>1607523.4999999998</v>
      </c>
      <c r="S104" s="14">
        <f t="shared" si="13"/>
        <v>1487958.2999999998</v>
      </c>
    </row>
    <row r="105" spans="1:19" s="51" customFormat="1">
      <c r="A105" s="15">
        <v>42401</v>
      </c>
      <c r="B105" s="14">
        <v>356665.99999999994</v>
      </c>
      <c r="C105" s="14">
        <v>-489785.9</v>
      </c>
      <c r="D105" s="14">
        <f t="shared" si="15"/>
        <v>-133119.90000000008</v>
      </c>
      <c r="E105" s="14">
        <v>260394.9</v>
      </c>
      <c r="F105" s="14">
        <v>282730.90000000002</v>
      </c>
      <c r="G105" s="14">
        <v>53007.133333333331</v>
      </c>
      <c r="H105" s="52">
        <v>89171.4</v>
      </c>
      <c r="I105" s="52">
        <v>277274.09999999998</v>
      </c>
      <c r="J105" s="53">
        <v>-201691.74999999997</v>
      </c>
      <c r="K105" s="14">
        <v>-27229.1</v>
      </c>
      <c r="L105" s="14">
        <f t="shared" si="10"/>
        <v>733657.58333333337</v>
      </c>
      <c r="M105" s="14">
        <v>3996.3</v>
      </c>
      <c r="N105" s="14">
        <v>914248.81666666665</v>
      </c>
      <c r="O105" s="54">
        <v>24.400000000000002</v>
      </c>
      <c r="P105" s="54">
        <v>48.3</v>
      </c>
      <c r="Q105" s="14">
        <f t="shared" si="11"/>
        <v>918317.81666666677</v>
      </c>
      <c r="R105" s="14">
        <f t="shared" si="12"/>
        <v>1651975.4000000001</v>
      </c>
      <c r="S105" s="14">
        <f t="shared" si="13"/>
        <v>1518855.5</v>
      </c>
    </row>
    <row r="106" spans="1:19" s="51" customFormat="1">
      <c r="A106" s="15">
        <v>42430</v>
      </c>
      <c r="B106" s="14">
        <v>338029.49999999994</v>
      </c>
      <c r="C106" s="14">
        <v>-499384.50000000006</v>
      </c>
      <c r="D106" s="14">
        <f t="shared" si="15"/>
        <v>-161355.00000000012</v>
      </c>
      <c r="E106" s="14">
        <v>273246</v>
      </c>
      <c r="F106" s="14">
        <v>296894.8</v>
      </c>
      <c r="G106" s="14">
        <v>49414.350000000006</v>
      </c>
      <c r="H106" s="52">
        <v>86384.8</v>
      </c>
      <c r="I106" s="52">
        <v>275994.3</v>
      </c>
      <c r="J106" s="53">
        <v>-233113.17500000002</v>
      </c>
      <c r="K106" s="14">
        <v>-25784.100000000002</v>
      </c>
      <c r="L106" s="14">
        <f t="shared" si="10"/>
        <v>723036.97499999998</v>
      </c>
      <c r="M106" s="14">
        <v>3295.7</v>
      </c>
      <c r="N106" s="14">
        <v>917886.22500000009</v>
      </c>
      <c r="O106" s="54">
        <v>22.2</v>
      </c>
      <c r="P106" s="54">
        <v>48.3</v>
      </c>
      <c r="Q106" s="14">
        <f t="shared" si="11"/>
        <v>921252.42500000005</v>
      </c>
      <c r="R106" s="14">
        <f t="shared" si="12"/>
        <v>1644289.4</v>
      </c>
      <c r="S106" s="14">
        <f t="shared" si="13"/>
        <v>1482934.4</v>
      </c>
    </row>
    <row r="107" spans="1:19" s="51" customFormat="1">
      <c r="A107" s="15">
        <v>42461</v>
      </c>
      <c r="B107" s="14">
        <v>337322</v>
      </c>
      <c r="C107" s="14">
        <v>-506945.99999999994</v>
      </c>
      <c r="D107" s="14">
        <f t="shared" si="15"/>
        <v>-169623.99999999994</v>
      </c>
      <c r="E107" s="14">
        <v>4780.0999999999767</v>
      </c>
      <c r="F107" s="14">
        <v>319584.7</v>
      </c>
      <c r="G107" s="14">
        <v>54971.566666666673</v>
      </c>
      <c r="H107" s="52">
        <v>86384.8</v>
      </c>
      <c r="I107" s="52">
        <v>549240.30000000005</v>
      </c>
      <c r="J107" s="53">
        <v>-215292.2</v>
      </c>
      <c r="K107" s="14">
        <v>-31710.300000000003</v>
      </c>
      <c r="L107" s="14">
        <f t="shared" ref="L107:L170" si="16">SUM( (E107:K107))</f>
        <v>767958.96666666656</v>
      </c>
      <c r="M107" s="14">
        <v>7114.1</v>
      </c>
      <c r="N107" s="14">
        <v>913509.33333333337</v>
      </c>
      <c r="O107" s="54">
        <v>46.2</v>
      </c>
      <c r="P107" s="54">
        <v>86.1</v>
      </c>
      <c r="Q107" s="14">
        <f t="shared" ref="Q107:Q170" si="17">SUM(M107:P107)</f>
        <v>920755.73333333328</v>
      </c>
      <c r="R107" s="14">
        <f t="shared" ref="R107:R170" si="18">SUM(L107,Q107)</f>
        <v>1688714.6999999997</v>
      </c>
      <c r="S107" s="14">
        <f t="shared" ref="S107:S170" si="19">SUM(D107,R107)</f>
        <v>1519090.6999999997</v>
      </c>
    </row>
    <row r="108" spans="1:19" s="51" customFormat="1">
      <c r="A108" s="15">
        <v>42491</v>
      </c>
      <c r="B108" s="14">
        <v>312317.30000000005</v>
      </c>
      <c r="C108" s="14">
        <v>-507937.39999999997</v>
      </c>
      <c r="D108" s="14">
        <f t="shared" si="15"/>
        <v>-195620.09999999992</v>
      </c>
      <c r="E108" s="14">
        <v>21652.299999999988</v>
      </c>
      <c r="F108" s="14">
        <v>322381.7</v>
      </c>
      <c r="G108" s="14">
        <v>54366.28333333334</v>
      </c>
      <c r="H108" s="52">
        <v>84991.5</v>
      </c>
      <c r="I108" s="52">
        <v>548600.5</v>
      </c>
      <c r="J108" s="53">
        <v>-217720.625</v>
      </c>
      <c r="K108" s="14">
        <v>-33788.199999999997</v>
      </c>
      <c r="L108" s="14">
        <f t="shared" si="16"/>
        <v>780483.45833333337</v>
      </c>
      <c r="M108" s="14">
        <v>7811</v>
      </c>
      <c r="N108" s="14">
        <v>930163.54166666651</v>
      </c>
      <c r="O108" s="54">
        <v>56.4</v>
      </c>
      <c r="P108" s="54">
        <v>86.1</v>
      </c>
      <c r="Q108" s="14">
        <f t="shared" si="17"/>
        <v>938117.04166666651</v>
      </c>
      <c r="R108" s="14">
        <f t="shared" si="18"/>
        <v>1718600.5</v>
      </c>
      <c r="S108" s="14">
        <f t="shared" si="19"/>
        <v>1522980.4000000001</v>
      </c>
    </row>
    <row r="109" spans="1:19" s="51" customFormat="1">
      <c r="A109" s="15">
        <v>42522</v>
      </c>
      <c r="B109" s="14">
        <v>329059.09999999998</v>
      </c>
      <c r="C109" s="14">
        <v>-495277</v>
      </c>
      <c r="D109" s="14">
        <f t="shared" si="15"/>
        <v>-166217.90000000002</v>
      </c>
      <c r="E109" s="14">
        <v>19504.700000000012</v>
      </c>
      <c r="F109" s="14">
        <v>348742.9</v>
      </c>
      <c r="G109" s="14">
        <v>53100.100000000006</v>
      </c>
      <c r="H109" s="52">
        <v>83598.2</v>
      </c>
      <c r="I109" s="52">
        <v>547320.69999999995</v>
      </c>
      <c r="J109" s="53">
        <v>-224057.05000000005</v>
      </c>
      <c r="K109" s="14">
        <v>-41471.800000000003</v>
      </c>
      <c r="L109" s="14">
        <f t="shared" si="16"/>
        <v>786737.75</v>
      </c>
      <c r="M109" s="14">
        <v>6934.1</v>
      </c>
      <c r="N109" s="14">
        <v>950247.15</v>
      </c>
      <c r="O109" s="54">
        <v>59.2</v>
      </c>
      <c r="P109" s="54">
        <v>73.2</v>
      </c>
      <c r="Q109" s="14">
        <f t="shared" si="17"/>
        <v>957313.64999999991</v>
      </c>
      <c r="R109" s="14">
        <f t="shared" si="18"/>
        <v>1744051.4</v>
      </c>
      <c r="S109" s="14">
        <f t="shared" si="19"/>
        <v>1577833.5</v>
      </c>
    </row>
    <row r="110" spans="1:19" s="51" customFormat="1">
      <c r="A110" s="15">
        <v>42552</v>
      </c>
      <c r="B110" s="14">
        <v>302241.99999999994</v>
      </c>
      <c r="C110" s="14">
        <v>-491105.60000000003</v>
      </c>
      <c r="D110" s="14">
        <f t="shared" si="15"/>
        <v>-188863.60000000009</v>
      </c>
      <c r="E110" s="14">
        <v>17403.200000000012</v>
      </c>
      <c r="F110" s="14">
        <v>365969.8</v>
      </c>
      <c r="G110" s="14">
        <v>54201</v>
      </c>
      <c r="H110" s="52">
        <v>82204.899999999994</v>
      </c>
      <c r="I110" s="52">
        <v>546680.9</v>
      </c>
      <c r="J110" s="53">
        <v>-220645.85833333334</v>
      </c>
      <c r="K110" s="14">
        <v>-39586.400000000009</v>
      </c>
      <c r="L110" s="14">
        <f t="shared" si="16"/>
        <v>806227.54166666663</v>
      </c>
      <c r="M110" s="14">
        <v>11846.1</v>
      </c>
      <c r="N110" s="14">
        <v>944338.3583333334</v>
      </c>
      <c r="O110" s="54">
        <v>35.000000000000007</v>
      </c>
      <c r="P110" s="54">
        <v>73.2</v>
      </c>
      <c r="Q110" s="14">
        <f t="shared" si="17"/>
        <v>956292.65833333333</v>
      </c>
      <c r="R110" s="14">
        <f t="shared" si="18"/>
        <v>1762520.2</v>
      </c>
      <c r="S110" s="14">
        <f t="shared" si="19"/>
        <v>1573656.5999999999</v>
      </c>
    </row>
    <row r="111" spans="1:19" s="51" customFormat="1">
      <c r="A111" s="15">
        <v>42583</v>
      </c>
      <c r="B111" s="14">
        <v>275294.5</v>
      </c>
      <c r="C111" s="14">
        <v>-477849.00000000006</v>
      </c>
      <c r="D111" s="14">
        <f t="shared" si="15"/>
        <v>-202554.50000000006</v>
      </c>
      <c r="E111" s="14">
        <v>10113</v>
      </c>
      <c r="F111" s="14">
        <v>370225.1</v>
      </c>
      <c r="G111" s="14">
        <v>47819.8</v>
      </c>
      <c r="H111" s="52">
        <v>80811.600000000006</v>
      </c>
      <c r="I111" s="52">
        <v>546041</v>
      </c>
      <c r="J111" s="53">
        <v>-213420.3666666667</v>
      </c>
      <c r="K111" s="14">
        <v>-29870.1</v>
      </c>
      <c r="L111" s="14">
        <f t="shared" si="16"/>
        <v>811720.03333333333</v>
      </c>
      <c r="M111" s="14">
        <v>10810.300000000001</v>
      </c>
      <c r="N111" s="14">
        <v>970355.36666666681</v>
      </c>
      <c r="O111" s="54">
        <v>26.900000000000002</v>
      </c>
      <c r="P111" s="54">
        <v>102.9</v>
      </c>
      <c r="Q111" s="14">
        <f t="shared" si="17"/>
        <v>981295.46666666691</v>
      </c>
      <c r="R111" s="14">
        <f t="shared" si="18"/>
        <v>1793015.5000000002</v>
      </c>
      <c r="S111" s="14">
        <f t="shared" si="19"/>
        <v>1590461.0000000002</v>
      </c>
    </row>
    <row r="112" spans="1:19" s="51" customFormat="1">
      <c r="A112" s="15">
        <v>42614</v>
      </c>
      <c r="B112" s="14">
        <v>286513.80000000005</v>
      </c>
      <c r="C112" s="14">
        <v>-479290.8</v>
      </c>
      <c r="D112" s="14">
        <f t="shared" si="15"/>
        <v>-192776.99999999994</v>
      </c>
      <c r="E112" s="14">
        <v>18972.7</v>
      </c>
      <c r="F112" s="14">
        <v>390238.4</v>
      </c>
      <c r="G112" s="14">
        <v>46886.099999999991</v>
      </c>
      <c r="H112" s="52">
        <v>79418.3</v>
      </c>
      <c r="I112" s="52">
        <v>546041</v>
      </c>
      <c r="J112" s="53">
        <v>-221846.875</v>
      </c>
      <c r="K112" s="14">
        <v>-34600.5</v>
      </c>
      <c r="L112" s="14">
        <f t="shared" si="16"/>
        <v>825109.125</v>
      </c>
      <c r="M112" s="14">
        <v>11752.5</v>
      </c>
      <c r="N112" s="14">
        <v>966461.97499999998</v>
      </c>
      <c r="O112" s="54">
        <v>15.5</v>
      </c>
      <c r="P112" s="54">
        <v>102.9</v>
      </c>
      <c r="Q112" s="14">
        <f t="shared" si="17"/>
        <v>978332.875</v>
      </c>
      <c r="R112" s="14">
        <f t="shared" si="18"/>
        <v>1803442</v>
      </c>
      <c r="S112" s="14">
        <f t="shared" si="19"/>
        <v>1610665</v>
      </c>
    </row>
    <row r="113" spans="1:19" s="51" customFormat="1">
      <c r="A113" s="15">
        <v>42644</v>
      </c>
      <c r="B113" s="14">
        <v>282303.90000000002</v>
      </c>
      <c r="C113" s="14">
        <v>-478982.30000000005</v>
      </c>
      <c r="D113" s="14">
        <f t="shared" si="15"/>
        <v>-196678.40000000002</v>
      </c>
      <c r="E113" s="14">
        <v>37280.9</v>
      </c>
      <c r="F113" s="14">
        <v>391147.4</v>
      </c>
      <c r="G113" s="14">
        <v>51321.266666666663</v>
      </c>
      <c r="H113" s="52">
        <v>78024.899999999994</v>
      </c>
      <c r="I113" s="52">
        <v>545401.19999999995</v>
      </c>
      <c r="J113" s="53">
        <v>-225652.21666666667</v>
      </c>
      <c r="K113" s="14">
        <v>-29570.199999999997</v>
      </c>
      <c r="L113" s="14">
        <f t="shared" si="16"/>
        <v>847953.24999999988</v>
      </c>
      <c r="M113" s="14">
        <v>9622.4000000000015</v>
      </c>
      <c r="N113" s="14">
        <v>966747.3833333333</v>
      </c>
      <c r="O113" s="54">
        <v>21</v>
      </c>
      <c r="P113" s="54">
        <v>102.9</v>
      </c>
      <c r="Q113" s="14">
        <f t="shared" si="17"/>
        <v>976493.68333333335</v>
      </c>
      <c r="R113" s="14">
        <f t="shared" si="18"/>
        <v>1824446.9333333331</v>
      </c>
      <c r="S113" s="14">
        <f t="shared" si="19"/>
        <v>1627768.5333333332</v>
      </c>
    </row>
    <row r="114" spans="1:19" s="51" customFormat="1">
      <c r="A114" s="15">
        <v>42675</v>
      </c>
      <c r="B114" s="14">
        <v>300213.69999999995</v>
      </c>
      <c r="C114" s="14">
        <v>-481562.39999999997</v>
      </c>
      <c r="D114" s="14">
        <f t="shared" si="15"/>
        <v>-181348.7</v>
      </c>
      <c r="E114" s="14">
        <v>69788.2</v>
      </c>
      <c r="F114" s="14">
        <v>404323.99999999988</v>
      </c>
      <c r="G114" s="14">
        <v>53158.033333333326</v>
      </c>
      <c r="H114" s="52">
        <v>75238.3</v>
      </c>
      <c r="I114" s="52">
        <v>544121.5</v>
      </c>
      <c r="J114" s="53">
        <v>-234794.84722222225</v>
      </c>
      <c r="K114" s="14">
        <v>-29497.7</v>
      </c>
      <c r="L114" s="14">
        <f t="shared" si="16"/>
        <v>882337.48611111101</v>
      </c>
      <c r="M114" s="14">
        <v>7496.4</v>
      </c>
      <c r="N114" s="14">
        <v>961682.80277777766</v>
      </c>
      <c r="O114" s="54">
        <v>13.3</v>
      </c>
      <c r="P114" s="54">
        <v>83.3</v>
      </c>
      <c r="Q114" s="14">
        <f t="shared" si="17"/>
        <v>969275.80277777778</v>
      </c>
      <c r="R114" s="14">
        <f t="shared" si="18"/>
        <v>1851613.2888888889</v>
      </c>
      <c r="S114" s="14">
        <f t="shared" si="19"/>
        <v>1670264.5888888889</v>
      </c>
    </row>
    <row r="115" spans="1:19" s="51" customFormat="1">
      <c r="A115" s="15">
        <v>42705</v>
      </c>
      <c r="B115" s="14">
        <v>294830.59999999998</v>
      </c>
      <c r="C115" s="14">
        <v>-476641.10000000003</v>
      </c>
      <c r="D115" s="14">
        <f t="shared" si="15"/>
        <v>-181810.50000000006</v>
      </c>
      <c r="E115" s="14">
        <v>134973.1</v>
      </c>
      <c r="F115" s="14">
        <v>440018.1</v>
      </c>
      <c r="G115" s="14">
        <v>38542.6</v>
      </c>
      <c r="H115" s="52">
        <v>73845.100000000006</v>
      </c>
      <c r="I115" s="52">
        <v>543481.59999999998</v>
      </c>
      <c r="J115" s="53">
        <v>-296662.5</v>
      </c>
      <c r="K115" s="14">
        <v>-30394.800000000003</v>
      </c>
      <c r="L115" s="14">
        <f t="shared" si="16"/>
        <v>903803.2</v>
      </c>
      <c r="M115" s="14">
        <v>8381.6</v>
      </c>
      <c r="N115" s="14">
        <v>971860.20000000007</v>
      </c>
      <c r="O115" s="54">
        <v>57.6</v>
      </c>
      <c r="P115" s="54">
        <v>7181.4999999999991</v>
      </c>
      <c r="Q115" s="14">
        <f t="shared" si="17"/>
        <v>987480.9</v>
      </c>
      <c r="R115" s="14">
        <f t="shared" si="18"/>
        <v>1891284.1</v>
      </c>
      <c r="S115" s="14">
        <f t="shared" si="19"/>
        <v>1709473.6</v>
      </c>
    </row>
    <row r="116" spans="1:19" s="51" customFormat="1">
      <c r="A116" s="15">
        <v>42766</v>
      </c>
      <c r="B116" s="14">
        <v>313683.59999999998</v>
      </c>
      <c r="C116" s="14">
        <v>-485829</v>
      </c>
      <c r="D116" s="14">
        <f t="shared" si="15"/>
        <v>-172145.40000000002</v>
      </c>
      <c r="E116" s="14">
        <v>91642.3</v>
      </c>
      <c r="F116" s="14">
        <v>436765.49999999988</v>
      </c>
      <c r="G116" s="14">
        <v>38399.483333333337</v>
      </c>
      <c r="H116" s="52">
        <v>73845</v>
      </c>
      <c r="I116" s="52">
        <v>543481.59999999998</v>
      </c>
      <c r="J116" s="53">
        <v>-234754.18333333332</v>
      </c>
      <c r="K116" s="14">
        <v>-35154.5</v>
      </c>
      <c r="L116" s="14">
        <f t="shared" si="16"/>
        <v>914225.2</v>
      </c>
      <c r="M116" s="14">
        <v>6523.2</v>
      </c>
      <c r="N116" s="14">
        <v>970823.36666666681</v>
      </c>
      <c r="O116" s="54">
        <v>38.9</v>
      </c>
      <c r="P116" s="54">
        <v>7181.4999999999991</v>
      </c>
      <c r="Q116" s="14">
        <f t="shared" si="17"/>
        <v>984566.96666666679</v>
      </c>
      <c r="R116" s="14">
        <f t="shared" si="18"/>
        <v>1898792.1666666667</v>
      </c>
      <c r="S116" s="14">
        <f t="shared" si="19"/>
        <v>1726646.7666666666</v>
      </c>
    </row>
    <row r="117" spans="1:19" s="51" customFormat="1">
      <c r="A117" s="15">
        <v>42794</v>
      </c>
      <c r="B117" s="14">
        <v>339884.6</v>
      </c>
      <c r="C117" s="14">
        <v>-491614.1</v>
      </c>
      <c r="D117" s="14">
        <f t="shared" si="15"/>
        <v>-151729.5</v>
      </c>
      <c r="E117" s="14">
        <v>107598.6</v>
      </c>
      <c r="F117" s="14">
        <v>465275.59999999992</v>
      </c>
      <c r="G117" s="14">
        <v>40002.966666666667</v>
      </c>
      <c r="H117" s="52">
        <v>71058.399999999994</v>
      </c>
      <c r="I117" s="52">
        <v>542201.9</v>
      </c>
      <c r="J117" s="53">
        <v>-267448.96666666667</v>
      </c>
      <c r="K117" s="14">
        <v>-31124.2</v>
      </c>
      <c r="L117" s="14">
        <f t="shared" si="16"/>
        <v>927564.30000000016</v>
      </c>
      <c r="M117" s="14">
        <v>5520.8</v>
      </c>
      <c r="N117" s="14">
        <v>932640.63333333354</v>
      </c>
      <c r="O117" s="54">
        <v>63.3</v>
      </c>
      <c r="P117" s="54">
        <v>7181.4999999999991</v>
      </c>
      <c r="Q117" s="14">
        <f t="shared" si="17"/>
        <v>945406.23333333363</v>
      </c>
      <c r="R117" s="14">
        <f t="shared" si="18"/>
        <v>1872970.5333333337</v>
      </c>
      <c r="S117" s="14">
        <f t="shared" si="19"/>
        <v>1721241.0333333337</v>
      </c>
    </row>
    <row r="118" spans="1:19" s="51" customFormat="1">
      <c r="A118" s="15">
        <v>42825</v>
      </c>
      <c r="B118" s="14">
        <v>316265.5</v>
      </c>
      <c r="C118" s="14">
        <v>-486183.10000000003</v>
      </c>
      <c r="D118" s="14">
        <f t="shared" si="15"/>
        <v>-169917.60000000003</v>
      </c>
      <c r="E118" s="14">
        <v>130042.5</v>
      </c>
      <c r="F118" s="14">
        <v>476769.79999999993</v>
      </c>
      <c r="G118" s="14">
        <v>49975.149999999994</v>
      </c>
      <c r="H118" s="52">
        <v>69665.100000000006</v>
      </c>
      <c r="I118" s="52">
        <v>541562</v>
      </c>
      <c r="J118" s="53">
        <v>-252986.75</v>
      </c>
      <c r="K118" s="14">
        <v>-31886.899999999998</v>
      </c>
      <c r="L118" s="14">
        <f t="shared" si="16"/>
        <v>983140.89999999979</v>
      </c>
      <c r="M118" s="14">
        <v>7960.9000000000005</v>
      </c>
      <c r="N118" s="14">
        <v>924370.9</v>
      </c>
      <c r="O118" s="54">
        <v>58.6</v>
      </c>
      <c r="P118" s="54">
        <v>7181.4999999999991</v>
      </c>
      <c r="Q118" s="14">
        <f t="shared" si="17"/>
        <v>939571.9</v>
      </c>
      <c r="R118" s="14">
        <f t="shared" si="18"/>
        <v>1922712.7999999998</v>
      </c>
      <c r="S118" s="14">
        <f t="shared" si="19"/>
        <v>1752795.1999999997</v>
      </c>
    </row>
    <row r="119" spans="1:19" s="51" customFormat="1">
      <c r="A119" s="15">
        <v>42855</v>
      </c>
      <c r="B119" s="14">
        <v>322535</v>
      </c>
      <c r="C119" s="14">
        <v>-490909.90000000008</v>
      </c>
      <c r="D119" s="14">
        <f t="shared" si="15"/>
        <v>-168374.90000000008</v>
      </c>
      <c r="E119" s="14">
        <v>122074.2</v>
      </c>
      <c r="F119" s="14">
        <v>494977.30000000005</v>
      </c>
      <c r="G119" s="14">
        <v>46105.133333333331</v>
      </c>
      <c r="H119" s="52">
        <v>69665.100000000006</v>
      </c>
      <c r="I119" s="52">
        <v>541562</v>
      </c>
      <c r="J119" s="53">
        <v>-238667.06666666665</v>
      </c>
      <c r="K119" s="14">
        <v>-38837.9</v>
      </c>
      <c r="L119" s="14">
        <f t="shared" si="16"/>
        <v>996878.76666666672</v>
      </c>
      <c r="M119" s="14">
        <v>6380.8</v>
      </c>
      <c r="N119" s="14">
        <v>923208.53333333344</v>
      </c>
      <c r="O119" s="54">
        <v>45.9</v>
      </c>
      <c r="P119" s="54">
        <v>7181.4999999999991</v>
      </c>
      <c r="Q119" s="14">
        <f t="shared" si="17"/>
        <v>936816.73333333351</v>
      </c>
      <c r="R119" s="14">
        <f t="shared" si="18"/>
        <v>1933695.5000000002</v>
      </c>
      <c r="S119" s="14">
        <f t="shared" si="19"/>
        <v>1765320.6</v>
      </c>
    </row>
    <row r="120" spans="1:19" s="51" customFormat="1">
      <c r="A120" s="15">
        <v>42886</v>
      </c>
      <c r="B120" s="14">
        <v>388462.19999999995</v>
      </c>
      <c r="C120" s="14">
        <v>-508543.2</v>
      </c>
      <c r="D120" s="14">
        <f t="shared" si="15"/>
        <v>-120081.00000000006</v>
      </c>
      <c r="E120" s="14">
        <v>139502.5</v>
      </c>
      <c r="F120" s="14">
        <v>513634.3</v>
      </c>
      <c r="G120" s="14">
        <v>47480.616666666669</v>
      </c>
      <c r="H120" s="52">
        <v>68271.8</v>
      </c>
      <c r="I120" s="52">
        <v>540922.1</v>
      </c>
      <c r="J120" s="53">
        <v>-287526.78333333333</v>
      </c>
      <c r="K120" s="14">
        <v>-46467.700000000004</v>
      </c>
      <c r="L120" s="14">
        <f t="shared" si="16"/>
        <v>975816.8333333336</v>
      </c>
      <c r="M120" s="14">
        <v>8291.4</v>
      </c>
      <c r="N120" s="14">
        <v>938799.3666666667</v>
      </c>
      <c r="O120" s="54">
        <v>19.5</v>
      </c>
      <c r="P120" s="54">
        <v>7181.4999999999991</v>
      </c>
      <c r="Q120" s="14">
        <f t="shared" si="17"/>
        <v>954291.76666666672</v>
      </c>
      <c r="R120" s="14">
        <f t="shared" si="18"/>
        <v>1930108.6000000003</v>
      </c>
      <c r="S120" s="14">
        <f t="shared" si="19"/>
        <v>1810027.6000000003</v>
      </c>
    </row>
    <row r="121" spans="1:19" s="51" customFormat="1">
      <c r="A121" s="15">
        <v>42916</v>
      </c>
      <c r="B121" s="14">
        <v>357696.40000000008</v>
      </c>
      <c r="C121" s="14">
        <v>-518289.2</v>
      </c>
      <c r="D121" s="14">
        <f t="shared" si="15"/>
        <v>-160592.79999999993</v>
      </c>
      <c r="E121" s="14">
        <v>141652.79999999999</v>
      </c>
      <c r="F121" s="14">
        <v>533824.80000000005</v>
      </c>
      <c r="G121" s="14">
        <v>42724.3</v>
      </c>
      <c r="H121" s="52">
        <v>66878.5</v>
      </c>
      <c r="I121" s="52">
        <v>540282.30000000005</v>
      </c>
      <c r="J121" s="53">
        <v>-251659.20000000004</v>
      </c>
      <c r="K121" s="14">
        <v>-54196.200000000004</v>
      </c>
      <c r="L121" s="14">
        <f t="shared" si="16"/>
        <v>1019507.3000000003</v>
      </c>
      <c r="M121" s="14">
        <v>14281.7</v>
      </c>
      <c r="N121" s="14">
        <v>982555</v>
      </c>
      <c r="O121" s="54">
        <v>33.300000000000004</v>
      </c>
      <c r="P121" s="54">
        <v>5669.9000000000005</v>
      </c>
      <c r="Q121" s="14">
        <f t="shared" si="17"/>
        <v>1002539.9</v>
      </c>
      <c r="R121" s="14">
        <f t="shared" si="18"/>
        <v>2022047.2000000002</v>
      </c>
      <c r="S121" s="14">
        <f t="shared" si="19"/>
        <v>1861454.4000000004</v>
      </c>
    </row>
    <row r="122" spans="1:19" s="51" customFormat="1">
      <c r="A122" s="15">
        <v>42947</v>
      </c>
      <c r="B122" s="14">
        <v>355864.60000000003</v>
      </c>
      <c r="C122" s="14">
        <v>-518375.2</v>
      </c>
      <c r="D122" s="14">
        <f t="shared" si="15"/>
        <v>-162510.59999999998</v>
      </c>
      <c r="E122" s="14">
        <v>126976.7</v>
      </c>
      <c r="F122" s="14">
        <v>529964.4</v>
      </c>
      <c r="G122" s="14">
        <v>42635.549999999996</v>
      </c>
      <c r="H122" s="52">
        <v>65485.2</v>
      </c>
      <c r="I122" s="52">
        <v>539642.4</v>
      </c>
      <c r="J122" s="53">
        <v>-254311.06666666671</v>
      </c>
      <c r="K122" s="14">
        <v>-45772.9</v>
      </c>
      <c r="L122" s="14">
        <f t="shared" si="16"/>
        <v>1004620.2833333333</v>
      </c>
      <c r="M122" s="14">
        <v>14784.899999999998</v>
      </c>
      <c r="N122" s="14">
        <v>1003940.2333333333</v>
      </c>
      <c r="O122" s="54">
        <v>41.9</v>
      </c>
      <c r="P122" s="54">
        <v>5669.9000000000005</v>
      </c>
      <c r="Q122" s="14">
        <f t="shared" si="17"/>
        <v>1024436.9333333333</v>
      </c>
      <c r="R122" s="14">
        <f t="shared" si="18"/>
        <v>2029057.2166666668</v>
      </c>
      <c r="S122" s="14">
        <f t="shared" si="19"/>
        <v>1866546.6166666667</v>
      </c>
    </row>
    <row r="123" spans="1:19" s="51" customFormat="1">
      <c r="A123" s="15">
        <v>42978</v>
      </c>
      <c r="B123" s="14">
        <v>343091.99999999994</v>
      </c>
      <c r="C123" s="14">
        <v>-528499.19999999995</v>
      </c>
      <c r="D123" s="14">
        <f t="shared" si="15"/>
        <v>-185407.2</v>
      </c>
      <c r="E123" s="14">
        <v>129280.9</v>
      </c>
      <c r="F123" s="14">
        <v>547020.1</v>
      </c>
      <c r="G123" s="14">
        <v>46076.5</v>
      </c>
      <c r="H123" s="52">
        <v>62698.6</v>
      </c>
      <c r="I123" s="52">
        <v>538362.6</v>
      </c>
      <c r="J123" s="53">
        <v>-246955.73333333334</v>
      </c>
      <c r="K123" s="14">
        <v>-36993.599999999999</v>
      </c>
      <c r="L123" s="14">
        <f t="shared" si="16"/>
        <v>1039489.3666666666</v>
      </c>
      <c r="M123" s="14">
        <v>20304.199999999997</v>
      </c>
      <c r="N123" s="14">
        <v>1015626.1666666667</v>
      </c>
      <c r="O123" s="54">
        <v>39.299999999999997</v>
      </c>
      <c r="P123" s="54">
        <v>5669.9000000000005</v>
      </c>
      <c r="Q123" s="14">
        <f t="shared" si="17"/>
        <v>1041639.5666666668</v>
      </c>
      <c r="R123" s="14">
        <f t="shared" si="18"/>
        <v>2081128.9333333333</v>
      </c>
      <c r="S123" s="14">
        <f t="shared" si="19"/>
        <v>1895721.7333333334</v>
      </c>
    </row>
    <row r="124" spans="1:19" s="51" customFormat="1">
      <c r="A124" s="15">
        <v>43008</v>
      </c>
      <c r="B124" s="14">
        <v>343989.99999999994</v>
      </c>
      <c r="C124" s="14">
        <v>-528233.5</v>
      </c>
      <c r="D124" s="14">
        <f t="shared" si="15"/>
        <v>-184243.50000000006</v>
      </c>
      <c r="E124" s="14">
        <v>112382.3</v>
      </c>
      <c r="F124" s="14">
        <v>563258.5</v>
      </c>
      <c r="G124" s="14">
        <v>45579.45</v>
      </c>
      <c r="H124" s="52">
        <v>62698.6</v>
      </c>
      <c r="I124" s="52">
        <v>538362.6</v>
      </c>
      <c r="J124" s="53">
        <v>-240410.5</v>
      </c>
      <c r="K124" s="14">
        <v>-36826.200000000004</v>
      </c>
      <c r="L124" s="14">
        <f t="shared" si="16"/>
        <v>1045044.75</v>
      </c>
      <c r="M124" s="14">
        <v>29740.9</v>
      </c>
      <c r="N124" s="14">
        <v>1023789.6999999998</v>
      </c>
      <c r="O124" s="54">
        <v>56.1</v>
      </c>
      <c r="P124" s="54">
        <v>5451.8000000000011</v>
      </c>
      <c r="Q124" s="14">
        <f t="shared" si="17"/>
        <v>1059038.5</v>
      </c>
      <c r="R124" s="14">
        <f t="shared" si="18"/>
        <v>2104083.25</v>
      </c>
      <c r="S124" s="14">
        <f t="shared" si="19"/>
        <v>1919839.75</v>
      </c>
    </row>
    <row r="125" spans="1:19" s="51" customFormat="1">
      <c r="A125" s="15">
        <v>43039</v>
      </c>
      <c r="B125" s="14">
        <v>393762.6</v>
      </c>
      <c r="C125" s="14">
        <v>-516089.90000000008</v>
      </c>
      <c r="D125" s="14">
        <f t="shared" si="15"/>
        <v>-122327.3000000001</v>
      </c>
      <c r="E125" s="14">
        <v>144881.70000000001</v>
      </c>
      <c r="F125" s="14">
        <v>565248.6</v>
      </c>
      <c r="G125" s="14">
        <v>41366.766666666656</v>
      </c>
      <c r="H125" s="52">
        <v>59912</v>
      </c>
      <c r="I125" s="52">
        <v>537082.9</v>
      </c>
      <c r="J125" s="53">
        <v>-306713.70000000007</v>
      </c>
      <c r="K125" s="14">
        <v>-36557</v>
      </c>
      <c r="L125" s="14">
        <f t="shared" si="16"/>
        <v>1005221.2666666667</v>
      </c>
      <c r="M125" s="14">
        <v>31507.4</v>
      </c>
      <c r="N125" s="14">
        <v>1031273.1999999997</v>
      </c>
      <c r="O125" s="54">
        <v>47.7</v>
      </c>
      <c r="P125" s="54">
        <v>5451.8000000000011</v>
      </c>
      <c r="Q125" s="14">
        <f t="shared" si="17"/>
        <v>1068280.0999999996</v>
      </c>
      <c r="R125" s="14">
        <f t="shared" si="18"/>
        <v>2073501.3666666662</v>
      </c>
      <c r="S125" s="14">
        <f t="shared" si="19"/>
        <v>1951174.0666666662</v>
      </c>
    </row>
    <row r="126" spans="1:19" s="51" customFormat="1">
      <c r="A126" s="15">
        <v>43069</v>
      </c>
      <c r="B126" s="14">
        <v>355081.39999999991</v>
      </c>
      <c r="C126" s="14">
        <v>-507488.6</v>
      </c>
      <c r="D126" s="14">
        <f t="shared" si="15"/>
        <v>-152407.20000000007</v>
      </c>
      <c r="E126" s="14">
        <v>150659</v>
      </c>
      <c r="F126" s="14">
        <v>586738.19999999995</v>
      </c>
      <c r="G126" s="14">
        <v>34158.783333333333</v>
      </c>
      <c r="H126" s="52">
        <v>59912</v>
      </c>
      <c r="I126" s="52">
        <v>536443</v>
      </c>
      <c r="J126" s="53">
        <v>-274143.89999999997</v>
      </c>
      <c r="K126" s="14">
        <v>-44760.400000000009</v>
      </c>
      <c r="L126" s="14">
        <f t="shared" si="16"/>
        <v>1049006.6833333336</v>
      </c>
      <c r="M126" s="14">
        <v>35545.600000000006</v>
      </c>
      <c r="N126" s="14">
        <v>1032552.3999999999</v>
      </c>
      <c r="O126" s="54">
        <v>4522.3</v>
      </c>
      <c r="P126" s="54">
        <v>5451.8000000000011</v>
      </c>
      <c r="Q126" s="14">
        <f t="shared" si="17"/>
        <v>1078072.1000000001</v>
      </c>
      <c r="R126" s="14">
        <f t="shared" si="18"/>
        <v>2127078.7833333337</v>
      </c>
      <c r="S126" s="14">
        <f t="shared" si="19"/>
        <v>1974671.5833333335</v>
      </c>
    </row>
    <row r="127" spans="1:19" s="51" customFormat="1">
      <c r="A127" s="15">
        <v>43100</v>
      </c>
      <c r="B127" s="14">
        <v>344923.90000000008</v>
      </c>
      <c r="C127" s="14">
        <v>-504972.79999999999</v>
      </c>
      <c r="D127" s="14">
        <f t="shared" si="15"/>
        <v>-160048.89999999991</v>
      </c>
      <c r="E127" s="14">
        <v>194279.4</v>
      </c>
      <c r="F127" s="14">
        <v>658152.5</v>
      </c>
      <c r="G127" s="14">
        <v>32569.300000000003</v>
      </c>
      <c r="H127" s="52">
        <v>57125.4</v>
      </c>
      <c r="I127" s="52">
        <v>535803.19999999995</v>
      </c>
      <c r="J127" s="53">
        <v>-305499.30000000005</v>
      </c>
      <c r="K127" s="14">
        <v>-49349</v>
      </c>
      <c r="L127" s="14">
        <f t="shared" si="16"/>
        <v>1123081.5</v>
      </c>
      <c r="M127" s="14">
        <v>29463.899999999998</v>
      </c>
      <c r="N127" s="14">
        <v>987616.1</v>
      </c>
      <c r="O127" s="54">
        <v>4937.3999999999996</v>
      </c>
      <c r="P127" s="54">
        <v>4663.8000000000011</v>
      </c>
      <c r="Q127" s="14">
        <f t="shared" si="17"/>
        <v>1026681.2000000001</v>
      </c>
      <c r="R127" s="14">
        <f t="shared" si="18"/>
        <v>2149762.7000000002</v>
      </c>
      <c r="S127" s="14">
        <f t="shared" si="19"/>
        <v>1989713.8000000003</v>
      </c>
    </row>
    <row r="128" spans="1:19" s="51" customFormat="1">
      <c r="A128" s="15">
        <v>43131</v>
      </c>
      <c r="B128" s="14">
        <v>321466.80000000005</v>
      </c>
      <c r="C128" s="14">
        <v>-504611.89999999997</v>
      </c>
      <c r="D128" s="14">
        <f t="shared" si="15"/>
        <v>-183145.09999999992</v>
      </c>
      <c r="E128" s="14">
        <v>154611.4</v>
      </c>
      <c r="F128" s="14">
        <v>676839.8</v>
      </c>
      <c r="G128" s="14">
        <v>31512.649999999998</v>
      </c>
      <c r="H128" s="52">
        <v>55732.1</v>
      </c>
      <c r="I128" s="52">
        <v>535163.30000000005</v>
      </c>
      <c r="J128" s="53">
        <v>-278621.41666666669</v>
      </c>
      <c r="K128" s="14">
        <v>-53988.5</v>
      </c>
      <c r="L128" s="14">
        <f t="shared" si="16"/>
        <v>1121249.3333333333</v>
      </c>
      <c r="M128" s="14">
        <v>26126.2</v>
      </c>
      <c r="N128" s="14">
        <v>991453.86666666658</v>
      </c>
      <c r="O128" s="54">
        <v>4778.2</v>
      </c>
      <c r="P128" s="54">
        <v>4663.8000000000011</v>
      </c>
      <c r="Q128" s="14">
        <f t="shared" si="17"/>
        <v>1027022.0666666665</v>
      </c>
      <c r="R128" s="14">
        <f t="shared" si="18"/>
        <v>2148271.4</v>
      </c>
      <c r="S128" s="14">
        <f t="shared" si="19"/>
        <v>1965126.3</v>
      </c>
    </row>
    <row r="129" spans="1:19" s="51" customFormat="1">
      <c r="A129" s="15">
        <v>43159</v>
      </c>
      <c r="B129" s="14">
        <v>371402.8</v>
      </c>
      <c r="C129" s="14">
        <v>-506774.3</v>
      </c>
      <c r="D129" s="14">
        <f t="shared" si="15"/>
        <v>-135371.5</v>
      </c>
      <c r="E129" s="14">
        <v>156799.4</v>
      </c>
      <c r="F129" s="14">
        <v>703931.70000000007</v>
      </c>
      <c r="G129" s="14">
        <v>35390.100000000006</v>
      </c>
      <c r="H129" s="52">
        <v>54338.8</v>
      </c>
      <c r="I129" s="52">
        <v>534523.4</v>
      </c>
      <c r="J129" s="53">
        <v>-280149.73333333334</v>
      </c>
      <c r="K129" s="14">
        <v>-54895.000000000007</v>
      </c>
      <c r="L129" s="14">
        <f t="shared" si="16"/>
        <v>1149938.6666666667</v>
      </c>
      <c r="M129" s="14">
        <v>18000.899999999998</v>
      </c>
      <c r="N129" s="14">
        <v>1023878.9333333335</v>
      </c>
      <c r="O129" s="54">
        <v>4731.8</v>
      </c>
      <c r="P129" s="54">
        <v>4663.8000000000011</v>
      </c>
      <c r="Q129" s="14">
        <f t="shared" si="17"/>
        <v>1051275.4333333336</v>
      </c>
      <c r="R129" s="14">
        <f t="shared" si="18"/>
        <v>2201214.1000000006</v>
      </c>
      <c r="S129" s="14">
        <f t="shared" si="19"/>
        <v>2065842.6000000006</v>
      </c>
    </row>
    <row r="130" spans="1:19" s="51" customFormat="1">
      <c r="A130" s="15">
        <v>43190</v>
      </c>
      <c r="B130" s="14">
        <v>327781.59999999998</v>
      </c>
      <c r="C130" s="14">
        <v>-499025.2</v>
      </c>
      <c r="D130" s="14">
        <f t="shared" si="15"/>
        <v>-171243.60000000003</v>
      </c>
      <c r="E130" s="14">
        <v>151279.20000000001</v>
      </c>
      <c r="F130" s="14">
        <v>730428.79999999993</v>
      </c>
      <c r="G130" s="14">
        <v>41289</v>
      </c>
      <c r="H130" s="52">
        <v>52945.5</v>
      </c>
      <c r="I130" s="52">
        <v>533314.30000000005</v>
      </c>
      <c r="J130" s="53">
        <v>-296156.80000000005</v>
      </c>
      <c r="K130" s="14">
        <v>-56551.900000000009</v>
      </c>
      <c r="L130" s="14">
        <f t="shared" si="16"/>
        <v>1156548.1000000001</v>
      </c>
      <c r="M130" s="14">
        <v>16733.599999999999</v>
      </c>
      <c r="N130" s="14">
        <v>1021754.4999999999</v>
      </c>
      <c r="O130" s="54">
        <v>5422.5</v>
      </c>
      <c r="P130" s="54">
        <v>4515.0000000000009</v>
      </c>
      <c r="Q130" s="14">
        <f t="shared" si="17"/>
        <v>1048425.5999999999</v>
      </c>
      <c r="R130" s="14">
        <f t="shared" si="18"/>
        <v>2204973.7000000002</v>
      </c>
      <c r="S130" s="14">
        <f t="shared" si="19"/>
        <v>2033730.1</v>
      </c>
    </row>
    <row r="131" spans="1:19" s="51" customFormat="1">
      <c r="A131" s="15">
        <v>43220</v>
      </c>
      <c r="B131" s="14">
        <v>340382</v>
      </c>
      <c r="C131" s="14">
        <v>-499478.1</v>
      </c>
      <c r="D131" s="14">
        <f t="shared" si="15"/>
        <v>-159096.09999999998</v>
      </c>
      <c r="E131" s="14">
        <v>130576.4</v>
      </c>
      <c r="F131" s="14">
        <v>759124.50000000012</v>
      </c>
      <c r="G131" s="14">
        <v>33007.866666666669</v>
      </c>
      <c r="H131" s="52">
        <v>52945.5</v>
      </c>
      <c r="I131" s="52">
        <v>532175.80000000005</v>
      </c>
      <c r="J131" s="53">
        <v>-295712.90000000002</v>
      </c>
      <c r="K131" s="14">
        <v>-59990</v>
      </c>
      <c r="L131" s="14">
        <f t="shared" si="16"/>
        <v>1152127.166666667</v>
      </c>
      <c r="M131" s="14">
        <v>15206.4</v>
      </c>
      <c r="N131" s="14">
        <v>1029713.9666666666</v>
      </c>
      <c r="O131" s="54">
        <v>4964</v>
      </c>
      <c r="P131" s="54">
        <v>4515.0000000000009</v>
      </c>
      <c r="Q131" s="14">
        <f t="shared" si="17"/>
        <v>1054399.3666666667</v>
      </c>
      <c r="R131" s="14">
        <f t="shared" si="18"/>
        <v>2206526.5333333337</v>
      </c>
      <c r="S131" s="14">
        <f t="shared" si="19"/>
        <v>2047430.4333333336</v>
      </c>
    </row>
    <row r="132" spans="1:19" s="51" customFormat="1">
      <c r="A132" s="15">
        <v>43251</v>
      </c>
      <c r="B132" s="14">
        <v>312527.90000000002</v>
      </c>
      <c r="C132" s="14">
        <v>-488434.5</v>
      </c>
      <c r="D132" s="14">
        <f t="shared" si="15"/>
        <v>-175906.59999999998</v>
      </c>
      <c r="E132" s="14">
        <v>134896.70000000001</v>
      </c>
      <c r="F132" s="14">
        <v>786097.49999999988</v>
      </c>
      <c r="G132" s="14">
        <v>33477.133333333339</v>
      </c>
      <c r="H132" s="52">
        <v>50158.9</v>
      </c>
      <c r="I132" s="52">
        <v>529757.5</v>
      </c>
      <c r="J132" s="53">
        <v>-299216.90000000002</v>
      </c>
      <c r="K132" s="14">
        <v>-59494.400000000001</v>
      </c>
      <c r="L132" s="14">
        <f t="shared" si="16"/>
        <v>1175676.4333333336</v>
      </c>
      <c r="M132" s="14">
        <v>15533.3</v>
      </c>
      <c r="N132" s="14">
        <v>1026037.9333333332</v>
      </c>
      <c r="O132" s="54">
        <v>5359.7</v>
      </c>
      <c r="P132" s="54">
        <v>4515.0000000000009</v>
      </c>
      <c r="Q132" s="14">
        <f t="shared" si="17"/>
        <v>1051445.9333333333</v>
      </c>
      <c r="R132" s="14">
        <f t="shared" si="18"/>
        <v>2227122.3666666672</v>
      </c>
      <c r="S132" s="14">
        <f t="shared" si="19"/>
        <v>2051215.7666666671</v>
      </c>
    </row>
    <row r="133" spans="1:19" s="51" customFormat="1">
      <c r="A133" s="15">
        <v>43281</v>
      </c>
      <c r="B133" s="14">
        <v>326312.10000000003</v>
      </c>
      <c r="C133" s="14">
        <v>-528416.19999999995</v>
      </c>
      <c r="D133" s="14">
        <f t="shared" si="15"/>
        <v>-202104.09999999992</v>
      </c>
      <c r="E133" s="14">
        <v>201181.6</v>
      </c>
      <c r="F133" s="14">
        <v>814036.7</v>
      </c>
      <c r="G133" s="14">
        <v>64093.8</v>
      </c>
      <c r="H133" s="52">
        <v>50158.9</v>
      </c>
      <c r="I133" s="52">
        <v>529117.6</v>
      </c>
      <c r="J133" s="53">
        <v>-404625.9</v>
      </c>
      <c r="K133" s="14">
        <v>-53521.5</v>
      </c>
      <c r="L133" s="14">
        <f t="shared" si="16"/>
        <v>1200441.1999999997</v>
      </c>
      <c r="M133" s="14">
        <v>25106.799999999999</v>
      </c>
      <c r="N133" s="14">
        <v>1078587.9000000001</v>
      </c>
      <c r="O133" s="54">
        <v>5533.2</v>
      </c>
      <c r="P133" s="54">
        <v>8815.7000000000007</v>
      </c>
      <c r="Q133" s="14">
        <f t="shared" si="17"/>
        <v>1118043.6000000001</v>
      </c>
      <c r="R133" s="14">
        <f t="shared" si="18"/>
        <v>2318484.7999999998</v>
      </c>
      <c r="S133" s="14">
        <f t="shared" si="19"/>
        <v>2116380.6999999997</v>
      </c>
    </row>
    <row r="134" spans="1:19" s="51" customFormat="1">
      <c r="A134" s="15">
        <v>43312</v>
      </c>
      <c r="B134" s="14">
        <v>306179.39999999997</v>
      </c>
      <c r="C134" s="14">
        <v>-506802</v>
      </c>
      <c r="D134" s="14">
        <f t="shared" si="15"/>
        <v>-200622.60000000003</v>
      </c>
      <c r="E134" s="14">
        <v>162239</v>
      </c>
      <c r="F134" s="14">
        <v>819554</v>
      </c>
      <c r="G134" s="14">
        <v>62022.433333333334</v>
      </c>
      <c r="H134" s="52">
        <v>48765.599999999999</v>
      </c>
      <c r="I134" s="52">
        <v>528548.4</v>
      </c>
      <c r="J134" s="53">
        <v>-355369.83333333337</v>
      </c>
      <c r="K134" s="14">
        <v>-47099.000000000007</v>
      </c>
      <c r="L134" s="14">
        <f t="shared" si="16"/>
        <v>1218660.6000000001</v>
      </c>
      <c r="M134" s="14">
        <v>27775.999999999996</v>
      </c>
      <c r="N134" s="14">
        <v>1115708.5</v>
      </c>
      <c r="O134" s="54">
        <v>5486.6</v>
      </c>
      <c r="P134" s="54">
        <v>8815.7000000000007</v>
      </c>
      <c r="Q134" s="14">
        <f t="shared" si="17"/>
        <v>1157786.8</v>
      </c>
      <c r="R134" s="14">
        <f t="shared" si="18"/>
        <v>2376447.4000000004</v>
      </c>
      <c r="S134" s="14">
        <f t="shared" si="19"/>
        <v>2175824.8000000003</v>
      </c>
    </row>
    <row r="135" spans="1:19" s="51" customFormat="1">
      <c r="A135" s="15">
        <v>43343</v>
      </c>
      <c r="B135" s="14">
        <v>293676.09999999998</v>
      </c>
      <c r="C135" s="14">
        <v>-503326.80000000005</v>
      </c>
      <c r="D135" s="14">
        <f t="shared" ref="D135:D136" si="20">SUM(B135:C135)</f>
        <v>-209650.70000000007</v>
      </c>
      <c r="E135" s="14">
        <v>148049.1</v>
      </c>
      <c r="F135" s="14">
        <v>860872.70000000007</v>
      </c>
      <c r="G135" s="14">
        <v>63485.366666666654</v>
      </c>
      <c r="H135" s="52">
        <v>47372.3</v>
      </c>
      <c r="I135" s="52">
        <v>527339.19999999995</v>
      </c>
      <c r="J135" s="53">
        <v>-346675.46666666667</v>
      </c>
      <c r="K135" s="14">
        <v>-61491.499999999993</v>
      </c>
      <c r="L135" s="14">
        <f t="shared" si="16"/>
        <v>1238951.7000000002</v>
      </c>
      <c r="M135" s="14">
        <v>36797.699999999997</v>
      </c>
      <c r="N135" s="14">
        <v>1118027.5999999999</v>
      </c>
      <c r="O135" s="54">
        <v>5519.4</v>
      </c>
      <c r="P135" s="54">
        <v>8815.7000000000007</v>
      </c>
      <c r="Q135" s="14">
        <f t="shared" si="17"/>
        <v>1169160.3999999997</v>
      </c>
      <c r="R135" s="14">
        <f t="shared" si="18"/>
        <v>2408112.0999999996</v>
      </c>
      <c r="S135" s="14">
        <f t="shared" si="19"/>
        <v>2198461.3999999994</v>
      </c>
    </row>
    <row r="136" spans="1:19" s="51" customFormat="1">
      <c r="A136" s="15">
        <v>43373</v>
      </c>
      <c r="B136" s="14">
        <v>274623.59999999992</v>
      </c>
      <c r="C136" s="14">
        <v>-492711.29999999993</v>
      </c>
      <c r="D136" s="14">
        <f t="shared" si="20"/>
        <v>-218087.7</v>
      </c>
      <c r="E136" s="14">
        <v>151767</v>
      </c>
      <c r="F136" s="14">
        <v>884035.60000000021</v>
      </c>
      <c r="G136" s="14">
        <v>69935.600000000006</v>
      </c>
      <c r="H136" s="52">
        <v>45979</v>
      </c>
      <c r="I136" s="52">
        <v>526130.1</v>
      </c>
      <c r="J136" s="53">
        <v>-359682.5</v>
      </c>
      <c r="K136" s="14">
        <v>-67423.399999999994</v>
      </c>
      <c r="L136" s="14">
        <f t="shared" si="16"/>
        <v>1250741.4000000004</v>
      </c>
      <c r="M136" s="14">
        <v>33377.4</v>
      </c>
      <c r="N136" s="14">
        <v>1138000.8</v>
      </c>
      <c r="O136" s="54">
        <v>5747.6</v>
      </c>
      <c r="P136" s="54">
        <v>11841.2</v>
      </c>
      <c r="Q136" s="14">
        <f t="shared" si="17"/>
        <v>1188967</v>
      </c>
      <c r="R136" s="14">
        <f t="shared" si="18"/>
        <v>2439708.4000000004</v>
      </c>
      <c r="S136" s="14">
        <f t="shared" si="19"/>
        <v>2221620.7000000002</v>
      </c>
    </row>
    <row r="137" spans="1:19" s="51" customFormat="1">
      <c r="A137" s="15">
        <v>43404</v>
      </c>
      <c r="B137" s="14">
        <v>279665.09999999998</v>
      </c>
      <c r="C137" s="14">
        <v>-491909</v>
      </c>
      <c r="D137" s="14">
        <f t="shared" ref="D137:D200" si="21">SUM(B137:C137)</f>
        <v>-212243.90000000002</v>
      </c>
      <c r="E137" s="14">
        <v>182655.4</v>
      </c>
      <c r="F137" s="14">
        <v>904350.43333333347</v>
      </c>
      <c r="G137" s="14">
        <v>68120.833333333328</v>
      </c>
      <c r="H137" s="52">
        <v>44585.7</v>
      </c>
      <c r="I137" s="52">
        <v>523711.8</v>
      </c>
      <c r="J137" s="53">
        <v>-365617.43333333335</v>
      </c>
      <c r="K137" s="14">
        <v>-71133.900000000009</v>
      </c>
      <c r="L137" s="14">
        <f t="shared" si="16"/>
        <v>1286672.8333333335</v>
      </c>
      <c r="M137" s="14">
        <v>44956.700000000012</v>
      </c>
      <c r="N137" s="14">
        <v>1162539.5333333334</v>
      </c>
      <c r="O137" s="54">
        <v>5786.5</v>
      </c>
      <c r="P137" s="54">
        <v>11841.199999999999</v>
      </c>
      <c r="Q137" s="14">
        <f t="shared" si="17"/>
        <v>1225123.9333333333</v>
      </c>
      <c r="R137" s="14">
        <f t="shared" si="18"/>
        <v>2511796.7666666666</v>
      </c>
      <c r="S137" s="14">
        <f t="shared" si="19"/>
        <v>2299552.8666666667</v>
      </c>
    </row>
    <row r="138" spans="1:19" s="51" customFormat="1">
      <c r="A138" s="15">
        <v>43434</v>
      </c>
      <c r="B138" s="14">
        <v>299802.90000000002</v>
      </c>
      <c r="C138" s="14">
        <v>-495069.7</v>
      </c>
      <c r="D138" s="14">
        <f t="shared" si="21"/>
        <v>-195266.8</v>
      </c>
      <c r="E138" s="14">
        <v>182857.3</v>
      </c>
      <c r="F138" s="14">
        <v>930140.16666666663</v>
      </c>
      <c r="G138" s="14">
        <v>68047.366666666669</v>
      </c>
      <c r="H138" s="52">
        <v>43192.4</v>
      </c>
      <c r="I138" s="52">
        <v>523711.8</v>
      </c>
      <c r="J138" s="53">
        <v>-356418.46666666673</v>
      </c>
      <c r="K138" s="14">
        <v>-64752.399999999994</v>
      </c>
      <c r="L138" s="14">
        <f t="shared" si="16"/>
        <v>1326778.1666666665</v>
      </c>
      <c r="M138" s="14">
        <v>43430.400000000009</v>
      </c>
      <c r="N138" s="14">
        <v>1170140.6666666667</v>
      </c>
      <c r="O138" s="54">
        <v>5665.9</v>
      </c>
      <c r="P138" s="54">
        <v>11841.199999999999</v>
      </c>
      <c r="Q138" s="14">
        <f t="shared" si="17"/>
        <v>1231078.1666666665</v>
      </c>
      <c r="R138" s="14">
        <f t="shared" si="18"/>
        <v>2557856.333333333</v>
      </c>
      <c r="S138" s="14">
        <f t="shared" si="19"/>
        <v>2362589.5333333332</v>
      </c>
    </row>
    <row r="139" spans="1:19" s="51" customFormat="1">
      <c r="A139" s="15">
        <v>43465</v>
      </c>
      <c r="B139" s="14">
        <v>296065.40000000002</v>
      </c>
      <c r="C139" s="14">
        <v>-499709.5</v>
      </c>
      <c r="D139" s="14">
        <f t="shared" si="21"/>
        <v>-203644.09999999998</v>
      </c>
      <c r="E139" s="14">
        <v>210409.1</v>
      </c>
      <c r="F139" s="14">
        <v>948288.10000000009</v>
      </c>
      <c r="G139" s="14">
        <v>62763.899999999994</v>
      </c>
      <c r="H139" s="52">
        <v>40405.800000000003</v>
      </c>
      <c r="I139" s="52">
        <v>521293.6</v>
      </c>
      <c r="J139" s="53">
        <v>-360424.80000000005</v>
      </c>
      <c r="K139" s="14">
        <v>-72326.89999999998</v>
      </c>
      <c r="L139" s="14">
        <f t="shared" si="16"/>
        <v>1350408.8</v>
      </c>
      <c r="M139" s="14">
        <v>42764.6</v>
      </c>
      <c r="N139" s="14">
        <v>1136954.7000000002</v>
      </c>
      <c r="O139" s="54">
        <v>6028.8</v>
      </c>
      <c r="P139" s="54">
        <v>11629.5</v>
      </c>
      <c r="Q139" s="14">
        <f t="shared" si="17"/>
        <v>1197377.6000000003</v>
      </c>
      <c r="R139" s="14">
        <f t="shared" si="18"/>
        <v>2547786.4000000004</v>
      </c>
      <c r="S139" s="14">
        <f t="shared" si="19"/>
        <v>2344142.3000000003</v>
      </c>
    </row>
    <row r="140" spans="1:19" s="51" customFormat="1">
      <c r="A140" s="15">
        <v>43466</v>
      </c>
      <c r="B140" s="14">
        <v>261522.6</v>
      </c>
      <c r="C140" s="14">
        <v>-500313.2</v>
      </c>
      <c r="D140" s="14">
        <f t="shared" si="21"/>
        <v>-238790.6</v>
      </c>
      <c r="E140" s="14">
        <v>174198.6</v>
      </c>
      <c r="F140" s="14">
        <v>1002765.7</v>
      </c>
      <c r="G140" s="14">
        <v>61387.499999999993</v>
      </c>
      <c r="H140" s="52">
        <v>40405.800000000003</v>
      </c>
      <c r="I140" s="52">
        <v>521293.6</v>
      </c>
      <c r="J140" s="53">
        <v>-377583.33333333331</v>
      </c>
      <c r="K140" s="14">
        <v>-61003.5</v>
      </c>
      <c r="L140" s="14">
        <f t="shared" si="16"/>
        <v>1361464.3666666669</v>
      </c>
      <c r="M140" s="14">
        <v>36742.299999999996</v>
      </c>
      <c r="N140" s="14">
        <v>1132531.8333333333</v>
      </c>
      <c r="O140" s="54">
        <v>6363.7</v>
      </c>
      <c r="P140" s="54">
        <v>11629.5</v>
      </c>
      <c r="Q140" s="14">
        <f t="shared" si="17"/>
        <v>1187267.3333333333</v>
      </c>
      <c r="R140" s="14">
        <f t="shared" si="18"/>
        <v>2548731.7000000002</v>
      </c>
      <c r="S140" s="14">
        <f t="shared" si="19"/>
        <v>2309941.1</v>
      </c>
    </row>
    <row r="141" spans="1:19" s="51" customFormat="1">
      <c r="A141" s="15">
        <v>43524</v>
      </c>
      <c r="B141" s="14">
        <v>292123.90000000002</v>
      </c>
      <c r="C141" s="14">
        <v>-497452.4</v>
      </c>
      <c r="D141" s="14">
        <f t="shared" si="21"/>
        <v>-205328.5</v>
      </c>
      <c r="E141" s="14">
        <v>195688.4</v>
      </c>
      <c r="F141" s="14">
        <v>1034866.6000000001</v>
      </c>
      <c r="G141" s="14">
        <v>59337.2</v>
      </c>
      <c r="H141" s="52">
        <v>39012.5</v>
      </c>
      <c r="I141" s="52">
        <v>520084.5</v>
      </c>
      <c r="J141" s="53">
        <v>-375157.3666666667</v>
      </c>
      <c r="K141" s="14">
        <v>-64662.5</v>
      </c>
      <c r="L141" s="14">
        <f t="shared" si="16"/>
        <v>1409169.3333333333</v>
      </c>
      <c r="M141" s="14">
        <v>34715.4</v>
      </c>
      <c r="N141" s="14">
        <v>1148712.5666666667</v>
      </c>
      <c r="O141" s="54">
        <v>6912.9</v>
      </c>
      <c r="P141" s="54">
        <v>11707.300000000001</v>
      </c>
      <c r="Q141" s="14">
        <f t="shared" si="17"/>
        <v>1202048.1666666665</v>
      </c>
      <c r="R141" s="14">
        <f t="shared" si="18"/>
        <v>2611217.5</v>
      </c>
      <c r="S141" s="14">
        <f t="shared" si="19"/>
        <v>2405889</v>
      </c>
    </row>
    <row r="142" spans="1:19" s="51" customFormat="1">
      <c r="A142" s="15">
        <v>43555</v>
      </c>
      <c r="B142" s="14">
        <v>273574.69999999995</v>
      </c>
      <c r="C142" s="14">
        <v>-507580.8</v>
      </c>
      <c r="D142" s="14">
        <f t="shared" si="21"/>
        <v>-234006.10000000003</v>
      </c>
      <c r="E142" s="14">
        <v>221728.4</v>
      </c>
      <c r="F142" s="14">
        <v>1051934.5</v>
      </c>
      <c r="G142" s="14">
        <v>70811.600000000006</v>
      </c>
      <c r="H142" s="52">
        <v>36225.9</v>
      </c>
      <c r="I142" s="52">
        <v>518306</v>
      </c>
      <c r="J142" s="53">
        <v>-418905.70000000007</v>
      </c>
      <c r="K142" s="14">
        <v>-58269.8</v>
      </c>
      <c r="L142" s="14">
        <f t="shared" si="16"/>
        <v>1421830.8999999997</v>
      </c>
      <c r="M142" s="14">
        <v>33008.699999999997</v>
      </c>
      <c r="N142" s="14">
        <v>1167559.4000000001</v>
      </c>
      <c r="O142" s="54">
        <v>6662.7</v>
      </c>
      <c r="P142" s="54">
        <v>11913.1</v>
      </c>
      <c r="Q142" s="14">
        <f t="shared" si="17"/>
        <v>1219143.9000000001</v>
      </c>
      <c r="R142" s="14">
        <f t="shared" si="18"/>
        <v>2640974.7999999998</v>
      </c>
      <c r="S142" s="14">
        <f t="shared" si="19"/>
        <v>2406968.6999999997</v>
      </c>
    </row>
    <row r="143" spans="1:19" s="51" customFormat="1">
      <c r="A143" s="15">
        <v>43585</v>
      </c>
      <c r="B143" s="14">
        <v>266504.5</v>
      </c>
      <c r="C143" s="14">
        <v>-507794.9</v>
      </c>
      <c r="D143" s="14">
        <f t="shared" si="21"/>
        <v>-241290.40000000002</v>
      </c>
      <c r="E143" s="14">
        <v>195994.1</v>
      </c>
      <c r="F143" s="14">
        <v>1090439.1000000003</v>
      </c>
      <c r="G143" s="14">
        <v>71159.600000000006</v>
      </c>
      <c r="H143" s="52">
        <v>36225.9</v>
      </c>
      <c r="I143" s="52">
        <v>517334.5</v>
      </c>
      <c r="J143" s="53">
        <v>-396866.76666666666</v>
      </c>
      <c r="K143" s="14">
        <v>-56955.600000000006</v>
      </c>
      <c r="L143" s="14">
        <f t="shared" si="16"/>
        <v>1457330.8333333337</v>
      </c>
      <c r="M143" s="14">
        <v>34043.099999999991</v>
      </c>
      <c r="N143" s="14">
        <v>1166315.6000000001</v>
      </c>
      <c r="O143" s="54">
        <v>6674.3</v>
      </c>
      <c r="P143" s="54">
        <v>11836.3</v>
      </c>
      <c r="Q143" s="14">
        <f t="shared" si="17"/>
        <v>1218869.3000000003</v>
      </c>
      <c r="R143" s="14">
        <f t="shared" si="18"/>
        <v>2676200.1333333338</v>
      </c>
      <c r="S143" s="14">
        <f t="shared" si="19"/>
        <v>2434909.7333333339</v>
      </c>
    </row>
    <row r="144" spans="1:19" s="51" customFormat="1">
      <c r="A144" s="15">
        <v>43616</v>
      </c>
      <c r="B144" s="14">
        <v>337862.9</v>
      </c>
      <c r="C144" s="14">
        <v>-532446.89999999979</v>
      </c>
      <c r="D144" s="14">
        <f t="shared" si="21"/>
        <v>-194583.99999999977</v>
      </c>
      <c r="E144" s="14">
        <v>191866.3</v>
      </c>
      <c r="F144" s="14">
        <v>1131044.6000000003</v>
      </c>
      <c r="G144" s="14">
        <v>64033.2</v>
      </c>
      <c r="H144" s="52">
        <v>34832.6</v>
      </c>
      <c r="I144" s="52">
        <v>515247.9</v>
      </c>
      <c r="J144" s="53">
        <v>-434910.13333333342</v>
      </c>
      <c r="K144" s="14">
        <v>-67301.799999999988</v>
      </c>
      <c r="L144" s="14">
        <f t="shared" si="16"/>
        <v>1434812.6666666672</v>
      </c>
      <c r="M144" s="14">
        <v>28962.699999999997</v>
      </c>
      <c r="N144" s="14">
        <v>1201755.6000000003</v>
      </c>
      <c r="O144" s="54">
        <v>6967</v>
      </c>
      <c r="P144" s="54">
        <v>11836.3</v>
      </c>
      <c r="Q144" s="14">
        <f t="shared" si="17"/>
        <v>1249521.6000000003</v>
      </c>
      <c r="R144" s="14">
        <f t="shared" si="18"/>
        <v>2684334.2666666675</v>
      </c>
      <c r="S144" s="14">
        <f t="shared" si="19"/>
        <v>2489750.2666666675</v>
      </c>
    </row>
    <row r="145" spans="1:19" s="51" customFormat="1">
      <c r="A145" s="15">
        <v>43646</v>
      </c>
      <c r="B145" s="14">
        <v>311117.90000000002</v>
      </c>
      <c r="C145" s="14">
        <v>-514036.89999999997</v>
      </c>
      <c r="D145" s="14">
        <f t="shared" si="21"/>
        <v>-202918.99999999994</v>
      </c>
      <c r="E145" s="14">
        <v>216009.2</v>
      </c>
      <c r="F145" s="14">
        <v>1164552.5</v>
      </c>
      <c r="G145" s="14">
        <v>61615.3</v>
      </c>
      <c r="H145" s="52">
        <v>32046</v>
      </c>
      <c r="I145" s="52">
        <v>514038.8</v>
      </c>
      <c r="J145" s="53">
        <v>-434545.6</v>
      </c>
      <c r="K145" s="14">
        <v>-62385.299999999996</v>
      </c>
      <c r="L145" s="14">
        <f t="shared" si="16"/>
        <v>1491330.9000000001</v>
      </c>
      <c r="M145" s="14">
        <v>24181</v>
      </c>
      <c r="N145" s="14">
        <v>1239614.0000000002</v>
      </c>
      <c r="O145" s="54">
        <v>6546.1</v>
      </c>
      <c r="P145" s="54">
        <v>12234.1</v>
      </c>
      <c r="Q145" s="14">
        <f t="shared" si="17"/>
        <v>1282575.2000000004</v>
      </c>
      <c r="R145" s="14">
        <f t="shared" si="18"/>
        <v>2773906.1000000006</v>
      </c>
      <c r="S145" s="14">
        <f t="shared" si="19"/>
        <v>2570987.1000000006</v>
      </c>
    </row>
    <row r="146" spans="1:19" s="51" customFormat="1">
      <c r="A146" s="15">
        <v>43677</v>
      </c>
      <c r="B146" s="14">
        <v>304464.2</v>
      </c>
      <c r="C146" s="14">
        <v>-547179.29999999993</v>
      </c>
      <c r="D146" s="14">
        <f t="shared" si="21"/>
        <v>-242715.09999999992</v>
      </c>
      <c r="E146" s="14">
        <v>158917.5</v>
      </c>
      <c r="F146" s="14">
        <v>1190897.1999999997</v>
      </c>
      <c r="G146" s="14">
        <v>57534.7</v>
      </c>
      <c r="H146" s="52">
        <v>30652.7</v>
      </c>
      <c r="I146" s="52">
        <v>512829.7</v>
      </c>
      <c r="J146" s="53">
        <v>-392613.6</v>
      </c>
      <c r="K146" s="14">
        <v>-68999.8</v>
      </c>
      <c r="L146" s="14">
        <f t="shared" si="16"/>
        <v>1489218.3999999997</v>
      </c>
      <c r="M146" s="14">
        <v>20335.599999999999</v>
      </c>
      <c r="N146" s="14">
        <v>1285356.5333333337</v>
      </c>
      <c r="O146" s="54">
        <v>6695.5999999999995</v>
      </c>
      <c r="P146" s="54">
        <v>12234.1</v>
      </c>
      <c r="Q146" s="14">
        <f t="shared" si="17"/>
        <v>1324621.833333334</v>
      </c>
      <c r="R146" s="14">
        <f t="shared" si="18"/>
        <v>2813840.2333333334</v>
      </c>
      <c r="S146" s="14">
        <f t="shared" si="19"/>
        <v>2571125.1333333333</v>
      </c>
    </row>
    <row r="147" spans="1:19" s="51" customFormat="1">
      <c r="A147" s="15">
        <v>43708</v>
      </c>
      <c r="B147" s="14">
        <v>281923.90000000002</v>
      </c>
      <c r="C147" s="14">
        <v>-533149.49999999988</v>
      </c>
      <c r="D147" s="14">
        <f t="shared" si="21"/>
        <v>-251225.59999999986</v>
      </c>
      <c r="E147" s="14">
        <v>0</v>
      </c>
      <c r="F147" s="14">
        <v>1234104.5000000002</v>
      </c>
      <c r="G147" s="14">
        <v>61769.900000000009</v>
      </c>
      <c r="H147" s="52">
        <v>30652.7</v>
      </c>
      <c r="I147" s="52">
        <v>728838.8</v>
      </c>
      <c r="J147" s="53">
        <v>-474321.50000000012</v>
      </c>
      <c r="K147" s="14">
        <v>-76749.400000000009</v>
      </c>
      <c r="L147" s="14">
        <f t="shared" si="16"/>
        <v>1504295</v>
      </c>
      <c r="M147" s="14">
        <v>20347.699999999997</v>
      </c>
      <c r="N147" s="14">
        <v>1296358.2666666668</v>
      </c>
      <c r="O147" s="54">
        <v>6755.2</v>
      </c>
      <c r="P147" s="54">
        <v>12234.1</v>
      </c>
      <c r="Q147" s="14">
        <f t="shared" si="17"/>
        <v>1335695.2666666668</v>
      </c>
      <c r="R147" s="14">
        <f t="shared" si="18"/>
        <v>2839990.2666666666</v>
      </c>
      <c r="S147" s="14">
        <f t="shared" si="19"/>
        <v>2588764.666666667</v>
      </c>
    </row>
    <row r="148" spans="1:19" s="51" customFormat="1">
      <c r="A148" s="15">
        <v>43738</v>
      </c>
      <c r="B148" s="14">
        <v>298513</v>
      </c>
      <c r="C148" s="14">
        <v>-533829</v>
      </c>
      <c r="D148" s="14">
        <f t="shared" si="21"/>
        <v>-235316</v>
      </c>
      <c r="E148" s="14">
        <v>0</v>
      </c>
      <c r="F148" s="14">
        <v>1264768.5</v>
      </c>
      <c r="G148" s="14">
        <v>67924</v>
      </c>
      <c r="H148" s="52">
        <v>29259.4</v>
      </c>
      <c r="I148" s="52">
        <v>727629.7</v>
      </c>
      <c r="J148" s="53">
        <v>-485335.70000000007</v>
      </c>
      <c r="K148" s="14">
        <v>-82074</v>
      </c>
      <c r="L148" s="14">
        <f t="shared" si="16"/>
        <v>1522171.9</v>
      </c>
      <c r="M148" s="14">
        <v>25629.699999999997</v>
      </c>
      <c r="N148" s="14">
        <v>1319726.5</v>
      </c>
      <c r="O148" s="54">
        <v>6686.4</v>
      </c>
      <c r="P148" s="54">
        <v>12381.5</v>
      </c>
      <c r="Q148" s="14">
        <f t="shared" si="17"/>
        <v>1364424.0999999999</v>
      </c>
      <c r="R148" s="14">
        <f t="shared" si="18"/>
        <v>2886596</v>
      </c>
      <c r="S148" s="14">
        <f t="shared" si="19"/>
        <v>2651280</v>
      </c>
    </row>
    <row r="149" spans="1:19" s="51" customFormat="1">
      <c r="A149" s="15">
        <v>43769</v>
      </c>
      <c r="B149" s="14">
        <v>281183.3</v>
      </c>
      <c r="C149" s="14">
        <v>-525169.79999999993</v>
      </c>
      <c r="D149" s="14">
        <f t="shared" si="21"/>
        <v>-243986.49999999994</v>
      </c>
      <c r="E149" s="14">
        <v>0</v>
      </c>
      <c r="F149" s="14">
        <v>1305710.3666666667</v>
      </c>
      <c r="G149" s="14">
        <v>79154.8</v>
      </c>
      <c r="H149" s="52">
        <v>26472.7</v>
      </c>
      <c r="I149" s="52">
        <v>725211.5</v>
      </c>
      <c r="J149" s="53">
        <v>-505454.5</v>
      </c>
      <c r="K149" s="14">
        <v>-93528.1</v>
      </c>
      <c r="L149" s="14">
        <f t="shared" si="16"/>
        <v>1537566.7666666666</v>
      </c>
      <c r="M149" s="14">
        <v>25216.199999999997</v>
      </c>
      <c r="N149" s="14">
        <v>1342802.1666666665</v>
      </c>
      <c r="O149" s="54">
        <v>547.9</v>
      </c>
      <c r="P149" s="54">
        <v>12381.5</v>
      </c>
      <c r="Q149" s="14">
        <f t="shared" si="17"/>
        <v>1380947.7666666664</v>
      </c>
      <c r="R149" s="14">
        <f t="shared" si="18"/>
        <v>2918514.5333333332</v>
      </c>
      <c r="S149" s="14">
        <f t="shared" si="19"/>
        <v>2674528.0333333332</v>
      </c>
    </row>
    <row r="150" spans="1:19" s="51" customFormat="1">
      <c r="A150" s="15">
        <v>43799</v>
      </c>
      <c r="B150" s="14">
        <v>261502.5</v>
      </c>
      <c r="C150" s="14">
        <v>-523421.4</v>
      </c>
      <c r="D150" s="14">
        <f t="shared" si="21"/>
        <v>-261918.90000000002</v>
      </c>
      <c r="E150" s="14">
        <v>0</v>
      </c>
      <c r="F150" s="14">
        <v>1341839.0333333332</v>
      </c>
      <c r="G150" s="14">
        <v>76921.200000000012</v>
      </c>
      <c r="H150" s="52">
        <v>25079.5</v>
      </c>
      <c r="I150" s="52">
        <v>724002.3</v>
      </c>
      <c r="J150" s="53">
        <v>-497429.79999999993</v>
      </c>
      <c r="K150" s="14">
        <v>-94948.60000000002</v>
      </c>
      <c r="L150" s="14">
        <f t="shared" si="16"/>
        <v>1575463.6333333333</v>
      </c>
      <c r="M150" s="14">
        <v>25926.899999999998</v>
      </c>
      <c r="N150" s="14">
        <v>1372862.6333333331</v>
      </c>
      <c r="O150" s="54">
        <v>496</v>
      </c>
      <c r="P150" s="54">
        <v>12381.5</v>
      </c>
      <c r="Q150" s="14">
        <f t="shared" si="17"/>
        <v>1411667.033333333</v>
      </c>
      <c r="R150" s="14">
        <f t="shared" si="18"/>
        <v>2987130.666666666</v>
      </c>
      <c r="S150" s="14">
        <f t="shared" si="19"/>
        <v>2725211.7666666661</v>
      </c>
    </row>
    <row r="151" spans="1:19" s="51" customFormat="1">
      <c r="A151" s="15">
        <v>43830</v>
      </c>
      <c r="B151" s="14">
        <v>388061.1999999999</v>
      </c>
      <c r="C151" s="14">
        <v>-603082.79999999981</v>
      </c>
      <c r="D151" s="14">
        <f t="shared" si="21"/>
        <v>-215021.59999999992</v>
      </c>
      <c r="E151" s="14">
        <v>0</v>
      </c>
      <c r="F151" s="14">
        <v>1372987.2000000002</v>
      </c>
      <c r="G151" s="14">
        <v>73490.799999999988</v>
      </c>
      <c r="H151" s="52">
        <v>23686.2</v>
      </c>
      <c r="I151" s="52">
        <v>722793.2</v>
      </c>
      <c r="J151" s="53">
        <v>-450878.30000000005</v>
      </c>
      <c r="K151" s="14">
        <v>-95887.400000000009</v>
      </c>
      <c r="L151" s="14">
        <f t="shared" si="16"/>
        <v>1646191.7000000004</v>
      </c>
      <c r="M151" s="14">
        <v>42179.299999999988</v>
      </c>
      <c r="N151" s="14">
        <v>1340910.8000000003</v>
      </c>
      <c r="O151" s="54">
        <v>458.5</v>
      </c>
      <c r="P151" s="54">
        <v>13691.699999999999</v>
      </c>
      <c r="Q151" s="14">
        <f t="shared" si="17"/>
        <v>1397240.3000000003</v>
      </c>
      <c r="R151" s="14">
        <f t="shared" si="18"/>
        <v>3043432.0000000009</v>
      </c>
      <c r="S151" s="14">
        <f t="shared" si="19"/>
        <v>2828410.4000000008</v>
      </c>
    </row>
    <row r="152" spans="1:19" s="51" customFormat="1">
      <c r="A152" s="15">
        <v>43861</v>
      </c>
      <c r="B152" s="14">
        <v>336863.6</v>
      </c>
      <c r="C152" s="14">
        <v>-662873</v>
      </c>
      <c r="D152" s="14">
        <f t="shared" si="21"/>
        <v>-326009.40000000002</v>
      </c>
      <c r="E152" s="14">
        <v>0</v>
      </c>
      <c r="F152" s="14">
        <v>1411133.0333333334</v>
      </c>
      <c r="G152" s="14">
        <v>123418.59999999999</v>
      </c>
      <c r="H152" s="52">
        <v>23686.1</v>
      </c>
      <c r="I152" s="52">
        <v>722793.2</v>
      </c>
      <c r="J152" s="53">
        <v>-454024</v>
      </c>
      <c r="K152" s="14">
        <v>-97677.800000000017</v>
      </c>
      <c r="L152" s="14">
        <f t="shared" si="16"/>
        <v>1729329.1333333335</v>
      </c>
      <c r="M152" s="14">
        <v>37522.499999999993</v>
      </c>
      <c r="N152" s="14">
        <v>1372347.4666666668</v>
      </c>
      <c r="O152" s="54">
        <v>370.8</v>
      </c>
      <c r="P152" s="54">
        <v>13691.699999999999</v>
      </c>
      <c r="Q152" s="14">
        <f t="shared" si="17"/>
        <v>1423932.4666666668</v>
      </c>
      <c r="R152" s="14">
        <f t="shared" si="18"/>
        <v>3153261.6000000006</v>
      </c>
      <c r="S152" s="14">
        <f t="shared" si="19"/>
        <v>2827252.2000000007</v>
      </c>
    </row>
    <row r="153" spans="1:19" s="51" customFormat="1">
      <c r="A153" s="15">
        <v>43890</v>
      </c>
      <c r="B153" s="14">
        <v>391387.4</v>
      </c>
      <c r="C153" s="14">
        <v>-646726.6</v>
      </c>
      <c r="D153" s="14">
        <f t="shared" si="21"/>
        <v>-255339.19999999995</v>
      </c>
      <c r="E153" s="14">
        <v>0</v>
      </c>
      <c r="F153" s="14">
        <v>1421080.9666666668</v>
      </c>
      <c r="G153" s="14">
        <v>124223.40000000001</v>
      </c>
      <c r="H153" s="52">
        <v>22292.799999999999</v>
      </c>
      <c r="I153" s="52">
        <v>721584.1</v>
      </c>
      <c r="J153" s="53">
        <v>-463984.9</v>
      </c>
      <c r="K153" s="14">
        <v>-95926.8</v>
      </c>
      <c r="L153" s="14">
        <f t="shared" si="16"/>
        <v>1729269.5666666667</v>
      </c>
      <c r="M153" s="14">
        <v>34755.199999999997</v>
      </c>
      <c r="N153" s="14">
        <v>1364096.6333333335</v>
      </c>
      <c r="O153" s="54">
        <v>327</v>
      </c>
      <c r="P153" s="54">
        <v>13691.699999999999</v>
      </c>
      <c r="Q153" s="14">
        <f t="shared" si="17"/>
        <v>1412870.5333333334</v>
      </c>
      <c r="R153" s="14">
        <f t="shared" si="18"/>
        <v>3142140.1</v>
      </c>
      <c r="S153" s="14">
        <f t="shared" si="19"/>
        <v>2886800.9000000004</v>
      </c>
    </row>
    <row r="154" spans="1:19" s="51" customFormat="1">
      <c r="A154" s="15">
        <v>43921</v>
      </c>
      <c r="B154" s="14">
        <v>346877</v>
      </c>
      <c r="C154" s="14">
        <v>-636787.1</v>
      </c>
      <c r="D154" s="14">
        <f t="shared" si="21"/>
        <v>-289910.09999999998</v>
      </c>
      <c r="E154" s="14">
        <v>0</v>
      </c>
      <c r="F154" s="14">
        <v>1416344.1999999997</v>
      </c>
      <c r="G154" s="14">
        <v>126730.4</v>
      </c>
      <c r="H154" s="52">
        <v>19506.2</v>
      </c>
      <c r="I154" s="52">
        <v>719165.8</v>
      </c>
      <c r="J154" s="53">
        <v>-510394.5</v>
      </c>
      <c r="K154" s="14">
        <v>-77027.199999999997</v>
      </c>
      <c r="L154" s="14">
        <f t="shared" si="16"/>
        <v>1694324.8999999997</v>
      </c>
      <c r="M154" s="14">
        <v>32240.899999999994</v>
      </c>
      <c r="N154" s="14">
        <v>1394187.3</v>
      </c>
      <c r="O154" s="54">
        <v>342.2</v>
      </c>
      <c r="P154" s="54">
        <v>14266.6</v>
      </c>
      <c r="Q154" s="14">
        <f t="shared" si="17"/>
        <v>1441037</v>
      </c>
      <c r="R154" s="14">
        <f t="shared" si="18"/>
        <v>3135361.8999999994</v>
      </c>
      <c r="S154" s="14">
        <f t="shared" si="19"/>
        <v>2845451.7999999993</v>
      </c>
    </row>
    <row r="155" spans="1:19" s="51" customFormat="1">
      <c r="A155" s="15">
        <v>43951</v>
      </c>
      <c r="B155" s="14">
        <v>330978.89999999997</v>
      </c>
      <c r="C155" s="14">
        <v>-642025.89999999991</v>
      </c>
      <c r="D155" s="14">
        <f t="shared" si="21"/>
        <v>-311046.99999999994</v>
      </c>
      <c r="E155" s="14">
        <v>0</v>
      </c>
      <c r="F155" s="14">
        <v>1420274.2000000002</v>
      </c>
      <c r="G155" s="14">
        <v>123518.50000000001</v>
      </c>
      <c r="H155" s="52">
        <v>18112.900000000001</v>
      </c>
      <c r="I155" s="52">
        <v>717956.7</v>
      </c>
      <c r="J155" s="53">
        <v>-470597.4</v>
      </c>
      <c r="K155" s="14">
        <v>-73644.3</v>
      </c>
      <c r="L155" s="14">
        <f t="shared" si="16"/>
        <v>1735620.5999999999</v>
      </c>
      <c r="M155" s="14">
        <v>33654.899999999994</v>
      </c>
      <c r="N155" s="14">
        <v>1401197.1</v>
      </c>
      <c r="O155" s="54">
        <v>357.29999999999995</v>
      </c>
      <c r="P155" s="54">
        <v>14266.6</v>
      </c>
      <c r="Q155" s="14">
        <f t="shared" si="17"/>
        <v>1449475.9000000001</v>
      </c>
      <c r="R155" s="14">
        <f t="shared" si="18"/>
        <v>3185096.5</v>
      </c>
      <c r="S155" s="14">
        <f t="shared" si="19"/>
        <v>2874049.5</v>
      </c>
    </row>
    <row r="156" spans="1:19" s="51" customFormat="1">
      <c r="A156" s="15">
        <v>43982</v>
      </c>
      <c r="B156" s="14">
        <v>312130.09999999998</v>
      </c>
      <c r="C156" s="14">
        <v>-657577.39999999991</v>
      </c>
      <c r="D156" s="14">
        <f t="shared" si="21"/>
        <v>-345447.29999999993</v>
      </c>
      <c r="E156" s="14">
        <v>0</v>
      </c>
      <c r="F156" s="14">
        <v>1446268.9000000006</v>
      </c>
      <c r="G156" s="14">
        <v>118185.60000000001</v>
      </c>
      <c r="H156" s="52">
        <v>18112.900000000001</v>
      </c>
      <c r="I156" s="52">
        <v>717956.7</v>
      </c>
      <c r="J156" s="53">
        <v>-505903.30000000005</v>
      </c>
      <c r="K156" s="14">
        <v>-75206.900000000009</v>
      </c>
      <c r="L156" s="14">
        <f t="shared" si="16"/>
        <v>1719413.9000000006</v>
      </c>
      <c r="M156" s="14">
        <v>30561.799999999996</v>
      </c>
      <c r="N156" s="14">
        <v>1472161.9000000004</v>
      </c>
      <c r="O156" s="54">
        <v>552.5</v>
      </c>
      <c r="P156" s="54">
        <v>14266.6</v>
      </c>
      <c r="Q156" s="14">
        <f t="shared" si="17"/>
        <v>1517542.8000000005</v>
      </c>
      <c r="R156" s="14">
        <f t="shared" si="18"/>
        <v>3236956.7000000011</v>
      </c>
      <c r="S156" s="14">
        <f t="shared" si="19"/>
        <v>2891509.4000000013</v>
      </c>
    </row>
    <row r="157" spans="1:19" s="51" customFormat="1">
      <c r="A157" s="15">
        <v>44012</v>
      </c>
      <c r="B157" s="14">
        <v>309848.40000000002</v>
      </c>
      <c r="C157" s="14">
        <v>-647711.69999999995</v>
      </c>
      <c r="D157" s="14">
        <f t="shared" si="21"/>
        <v>-337863.29999999993</v>
      </c>
      <c r="E157" s="14">
        <v>0</v>
      </c>
      <c r="F157" s="14">
        <v>1506461.8</v>
      </c>
      <c r="G157" s="14">
        <v>122874.09999999998</v>
      </c>
      <c r="H157" s="52">
        <v>15326.3</v>
      </c>
      <c r="I157" s="52">
        <v>715538.4</v>
      </c>
      <c r="J157" s="53">
        <v>-447147.39999999991</v>
      </c>
      <c r="K157" s="14">
        <v>-86573</v>
      </c>
      <c r="L157" s="14">
        <f t="shared" si="16"/>
        <v>1826480.2000000002</v>
      </c>
      <c r="M157" s="14">
        <v>29679</v>
      </c>
      <c r="N157" s="14">
        <v>1477533.4000000001</v>
      </c>
      <c r="O157" s="54">
        <v>328.2</v>
      </c>
      <c r="P157" s="54">
        <v>14009.199999999999</v>
      </c>
      <c r="Q157" s="14">
        <f t="shared" si="17"/>
        <v>1521549.8</v>
      </c>
      <c r="R157" s="14">
        <f t="shared" si="18"/>
        <v>3348030</v>
      </c>
      <c r="S157" s="14">
        <f t="shared" si="19"/>
        <v>3010166.7</v>
      </c>
    </row>
    <row r="158" spans="1:19" s="51" customFormat="1">
      <c r="A158" s="15">
        <v>44043</v>
      </c>
      <c r="B158" s="14">
        <v>340926.4</v>
      </c>
      <c r="C158" s="14">
        <v>-643538.9</v>
      </c>
      <c r="D158" s="14">
        <f t="shared" si="21"/>
        <v>-302612.5</v>
      </c>
      <c r="E158" s="14">
        <v>0</v>
      </c>
      <c r="F158" s="14">
        <v>1537186.3666666669</v>
      </c>
      <c r="G158" s="14">
        <v>131342.9</v>
      </c>
      <c r="H158" s="52">
        <v>13933</v>
      </c>
      <c r="I158" s="52">
        <v>714329.3</v>
      </c>
      <c r="J158" s="53">
        <v>-511155.33333333326</v>
      </c>
      <c r="K158" s="14">
        <v>-87611.299999999988</v>
      </c>
      <c r="L158" s="14">
        <f t="shared" si="16"/>
        <v>1798024.9333333336</v>
      </c>
      <c r="M158" s="14">
        <v>27384.6</v>
      </c>
      <c r="N158" s="14">
        <v>1547031.4333333333</v>
      </c>
      <c r="O158" s="54">
        <v>226.5</v>
      </c>
      <c r="P158" s="54">
        <v>14009.199999999999</v>
      </c>
      <c r="Q158" s="14">
        <f t="shared" si="17"/>
        <v>1588651.7333333334</v>
      </c>
      <c r="R158" s="14">
        <f t="shared" si="18"/>
        <v>3386676.666666667</v>
      </c>
      <c r="S158" s="14">
        <f t="shared" si="19"/>
        <v>3084064.166666667</v>
      </c>
    </row>
    <row r="159" spans="1:19" s="51" customFormat="1">
      <c r="A159" s="15">
        <v>44074</v>
      </c>
      <c r="B159" s="14">
        <v>365381.4</v>
      </c>
      <c r="C159" s="14">
        <v>-628703.79999999981</v>
      </c>
      <c r="D159" s="14">
        <f t="shared" si="21"/>
        <v>-263322.39999999979</v>
      </c>
      <c r="E159" s="14">
        <v>0</v>
      </c>
      <c r="F159" s="14">
        <v>1558602.6333333333</v>
      </c>
      <c r="G159" s="14">
        <v>138713.29999999999</v>
      </c>
      <c r="H159" s="52">
        <v>13933</v>
      </c>
      <c r="I159" s="52">
        <v>713689.4</v>
      </c>
      <c r="J159" s="53">
        <v>-559017.56666666677</v>
      </c>
      <c r="K159" s="14">
        <v>-88138</v>
      </c>
      <c r="L159" s="14">
        <f t="shared" si="16"/>
        <v>1777782.7666666666</v>
      </c>
      <c r="M159" s="14">
        <v>27780.7</v>
      </c>
      <c r="N159" s="14">
        <v>1586628.1666666667</v>
      </c>
      <c r="O159" s="54">
        <v>305.60000000000002</v>
      </c>
      <c r="P159" s="54">
        <v>14009.199999999999</v>
      </c>
      <c r="Q159" s="14">
        <f t="shared" si="17"/>
        <v>1628723.6666666667</v>
      </c>
      <c r="R159" s="14">
        <f t="shared" si="18"/>
        <v>3406506.4333333336</v>
      </c>
      <c r="S159" s="14">
        <f t="shared" si="19"/>
        <v>3143184.0333333337</v>
      </c>
    </row>
    <row r="160" spans="1:19" s="51" customFormat="1">
      <c r="A160" s="15">
        <v>44104</v>
      </c>
      <c r="B160" s="14">
        <v>371801.1</v>
      </c>
      <c r="C160" s="14">
        <v>-655416.29999999993</v>
      </c>
      <c r="D160" s="14">
        <f t="shared" si="21"/>
        <v>-283615.19999999995</v>
      </c>
      <c r="E160" s="14">
        <v>0</v>
      </c>
      <c r="F160" s="14">
        <v>1579323.1</v>
      </c>
      <c r="G160" s="14">
        <v>323403.90000000002</v>
      </c>
      <c r="H160" s="52">
        <v>12539.7</v>
      </c>
      <c r="I160" s="52">
        <v>713120.2</v>
      </c>
      <c r="J160" s="53">
        <v>-491610.60000000009</v>
      </c>
      <c r="K160" s="14">
        <v>-76711.199999999997</v>
      </c>
      <c r="L160" s="14">
        <f t="shared" si="16"/>
        <v>2060065.0999999999</v>
      </c>
      <c r="M160" s="14">
        <v>30729.4</v>
      </c>
      <c r="N160" s="14">
        <v>1565499.7</v>
      </c>
      <c r="O160" s="54">
        <v>311</v>
      </c>
      <c r="P160" s="54">
        <v>15195.5</v>
      </c>
      <c r="Q160" s="14">
        <f t="shared" si="17"/>
        <v>1611735.5999999999</v>
      </c>
      <c r="R160" s="14">
        <f t="shared" si="18"/>
        <v>3671800.6999999997</v>
      </c>
      <c r="S160" s="14">
        <f t="shared" si="19"/>
        <v>3388185.5</v>
      </c>
    </row>
    <row r="161" spans="1:19" s="51" customFormat="1">
      <c r="A161" s="15">
        <v>44135</v>
      </c>
      <c r="B161" s="14">
        <v>373113.7</v>
      </c>
      <c r="C161" s="14">
        <v>-655955.6</v>
      </c>
      <c r="D161" s="14">
        <f t="shared" si="21"/>
        <v>-282841.89999999997</v>
      </c>
      <c r="E161" s="14">
        <v>0</v>
      </c>
      <c r="F161" s="14">
        <v>1602319</v>
      </c>
      <c r="G161" s="14">
        <v>323550.2</v>
      </c>
      <c r="H161" s="52">
        <v>11146.4</v>
      </c>
      <c r="I161" s="52">
        <v>711911</v>
      </c>
      <c r="J161" s="53">
        <v>-522471.32063433342</v>
      </c>
      <c r="K161" s="14">
        <v>-89504.5</v>
      </c>
      <c r="L161" s="14">
        <f t="shared" si="16"/>
        <v>2036950.7793656662</v>
      </c>
      <c r="M161" s="14">
        <v>27993.300000000003</v>
      </c>
      <c r="N161" s="14">
        <v>1579810</v>
      </c>
      <c r="O161" s="54">
        <v>1236.8000000000002</v>
      </c>
      <c r="P161" s="54">
        <v>15195.5</v>
      </c>
      <c r="Q161" s="14">
        <f t="shared" si="17"/>
        <v>1624235.6</v>
      </c>
      <c r="R161" s="14">
        <f t="shared" si="18"/>
        <v>3661186.3793656663</v>
      </c>
      <c r="S161" s="14">
        <f t="shared" si="19"/>
        <v>3378344.4793656664</v>
      </c>
    </row>
    <row r="162" spans="1:19" s="51" customFormat="1">
      <c r="A162" s="15">
        <v>44165</v>
      </c>
      <c r="B162" s="14">
        <v>392079</v>
      </c>
      <c r="C162" s="14">
        <v>-677318.89999999991</v>
      </c>
      <c r="D162" s="14">
        <f t="shared" si="21"/>
        <v>-285239.89999999991</v>
      </c>
      <c r="E162" s="14">
        <v>0</v>
      </c>
      <c r="F162" s="14">
        <v>1616395.6</v>
      </c>
      <c r="G162" s="14">
        <v>326965.5</v>
      </c>
      <c r="H162" s="52">
        <v>9753.1</v>
      </c>
      <c r="I162" s="52">
        <v>710701.9</v>
      </c>
      <c r="J162" s="53">
        <v>-534879.71095966664</v>
      </c>
      <c r="K162" s="14">
        <v>-78458.599999999991</v>
      </c>
      <c r="L162" s="14">
        <f t="shared" si="16"/>
        <v>2050477.7890403331</v>
      </c>
      <c r="M162" s="14">
        <v>23331.999999999996</v>
      </c>
      <c r="N162" s="14">
        <v>1609848.9999999998</v>
      </c>
      <c r="O162" s="54">
        <v>1196.1000000000001</v>
      </c>
      <c r="P162" s="54">
        <v>15195.5</v>
      </c>
      <c r="Q162" s="14">
        <f t="shared" si="17"/>
        <v>1649572.5999999999</v>
      </c>
      <c r="R162" s="14">
        <f t="shared" si="18"/>
        <v>3700050.3890403332</v>
      </c>
      <c r="S162" s="14">
        <f t="shared" si="19"/>
        <v>3414810.4890403333</v>
      </c>
    </row>
    <row r="163" spans="1:19" s="51" customFormat="1">
      <c r="A163" s="15">
        <v>44196</v>
      </c>
      <c r="B163" s="14">
        <v>456497.4</v>
      </c>
      <c r="C163" s="14">
        <v>-662962.19999999995</v>
      </c>
      <c r="D163" s="14">
        <f t="shared" si="21"/>
        <v>-206464.79999999993</v>
      </c>
      <c r="E163" s="14">
        <v>0</v>
      </c>
      <c r="F163" s="14">
        <v>1655938.0000000002</v>
      </c>
      <c r="G163" s="14">
        <v>321833.3</v>
      </c>
      <c r="H163" s="52">
        <v>6921.2</v>
      </c>
      <c r="I163" s="52">
        <v>708283.6</v>
      </c>
      <c r="J163" s="53">
        <v>-555970.31651700009</v>
      </c>
      <c r="K163" s="14">
        <v>-72855.7</v>
      </c>
      <c r="L163" s="14">
        <f t="shared" si="16"/>
        <v>2064150.0834830001</v>
      </c>
      <c r="M163" s="14">
        <v>22446.3</v>
      </c>
      <c r="N163" s="14">
        <v>1645951.0000000002</v>
      </c>
      <c r="O163" s="54">
        <v>1185.1999999999998</v>
      </c>
      <c r="P163" s="54">
        <v>13465.5</v>
      </c>
      <c r="Q163" s="14">
        <f t="shared" si="17"/>
        <v>1683048.0000000002</v>
      </c>
      <c r="R163" s="14">
        <f t="shared" si="18"/>
        <v>3747198.0834830003</v>
      </c>
      <c r="S163" s="14">
        <f t="shared" si="19"/>
        <v>3540733.2834830005</v>
      </c>
    </row>
    <row r="164" spans="1:19" s="51" customFormat="1">
      <c r="A164" s="15">
        <v>44227</v>
      </c>
      <c r="B164" s="14">
        <v>464515.50000000006</v>
      </c>
      <c r="C164" s="14">
        <v>-685281.53333333333</v>
      </c>
      <c r="D164" s="14">
        <f t="shared" si="21"/>
        <v>-220766.03333333327</v>
      </c>
      <c r="E164" s="14">
        <v>0</v>
      </c>
      <c r="F164" s="14">
        <v>1672112.9333333333</v>
      </c>
      <c r="G164" s="14">
        <v>326186.40000000002</v>
      </c>
      <c r="H164" s="52">
        <v>6921.2</v>
      </c>
      <c r="I164" s="52">
        <v>708283.6</v>
      </c>
      <c r="J164" s="53">
        <v>-568940.8444086666</v>
      </c>
      <c r="K164" s="14">
        <v>-84279.900000000009</v>
      </c>
      <c r="L164" s="14">
        <f t="shared" si="16"/>
        <v>2060283.3889246667</v>
      </c>
      <c r="M164" s="14">
        <v>28290.7</v>
      </c>
      <c r="N164" s="14">
        <v>1675590.5333333334</v>
      </c>
      <c r="O164" s="54">
        <v>1063.0999999999999</v>
      </c>
      <c r="P164" s="54">
        <v>13465.5</v>
      </c>
      <c r="Q164" s="14">
        <f t="shared" si="17"/>
        <v>1718409.8333333335</v>
      </c>
      <c r="R164" s="14">
        <f t="shared" si="18"/>
        <v>3778693.2222580002</v>
      </c>
      <c r="S164" s="14">
        <f t="shared" si="19"/>
        <v>3557927.188924667</v>
      </c>
    </row>
    <row r="165" spans="1:19" s="51" customFormat="1">
      <c r="A165" s="15">
        <v>44255</v>
      </c>
      <c r="B165" s="14">
        <v>485942.2</v>
      </c>
      <c r="C165" s="14">
        <v>-676825.66666666663</v>
      </c>
      <c r="D165" s="14">
        <f t="shared" si="21"/>
        <v>-190883.46666666662</v>
      </c>
      <c r="E165" s="14">
        <v>0</v>
      </c>
      <c r="F165" s="14">
        <v>1691572.5666666667</v>
      </c>
      <c r="G165" s="14">
        <v>357069.7</v>
      </c>
      <c r="H165" s="52">
        <v>5527.9</v>
      </c>
      <c r="I165" s="52">
        <v>704458.1</v>
      </c>
      <c r="J165" s="53">
        <v>-624636.93622633326</v>
      </c>
      <c r="K165" s="14">
        <v>-74700.900000000009</v>
      </c>
      <c r="L165" s="14">
        <f t="shared" si="16"/>
        <v>2059290.4304403332</v>
      </c>
      <c r="M165" s="14">
        <v>26352.9</v>
      </c>
      <c r="N165" s="14">
        <v>1711409.2666666668</v>
      </c>
      <c r="O165" s="54">
        <v>1036.3</v>
      </c>
      <c r="P165" s="54">
        <v>13465.5</v>
      </c>
      <c r="Q165" s="14">
        <f t="shared" si="17"/>
        <v>1752263.9666666668</v>
      </c>
      <c r="R165" s="14">
        <f t="shared" si="18"/>
        <v>3811554.397107</v>
      </c>
      <c r="S165" s="14">
        <f t="shared" si="19"/>
        <v>3620670.9304403332</v>
      </c>
    </row>
    <row r="166" spans="1:19" s="51" customFormat="1">
      <c r="A166" s="15">
        <v>44286</v>
      </c>
      <c r="B166" s="14">
        <v>433350.50000000006</v>
      </c>
      <c r="C166" s="14">
        <v>-662899.39999999991</v>
      </c>
      <c r="D166" s="14">
        <f t="shared" si="21"/>
        <v>-229548.89999999985</v>
      </c>
      <c r="E166" s="14">
        <v>0</v>
      </c>
      <c r="F166" s="14">
        <v>1692081.5000000002</v>
      </c>
      <c r="G166" s="14">
        <v>332078.3</v>
      </c>
      <c r="H166" s="52">
        <v>4134.6000000000004</v>
      </c>
      <c r="I166" s="52">
        <v>703262.9</v>
      </c>
      <c r="J166" s="53">
        <v>-576481.9</v>
      </c>
      <c r="K166" s="14">
        <v>-79830.5</v>
      </c>
      <c r="L166" s="14">
        <f t="shared" si="16"/>
        <v>2075244.9000000004</v>
      </c>
      <c r="M166" s="14">
        <v>24689.200000000004</v>
      </c>
      <c r="N166" s="14">
        <v>1766310.2999999998</v>
      </c>
      <c r="O166" s="54">
        <v>734.60000000000014</v>
      </c>
      <c r="P166" s="54">
        <v>13203</v>
      </c>
      <c r="Q166" s="14">
        <f t="shared" si="17"/>
        <v>1804937.0999999999</v>
      </c>
      <c r="R166" s="14">
        <f t="shared" si="18"/>
        <v>3880182</v>
      </c>
      <c r="S166" s="14">
        <f t="shared" si="19"/>
        <v>3650633.1</v>
      </c>
    </row>
    <row r="167" spans="1:19" s="51" customFormat="1">
      <c r="A167" s="15">
        <v>44316</v>
      </c>
      <c r="B167" s="14">
        <v>402164.89999999997</v>
      </c>
      <c r="C167" s="14">
        <v>-652463.80000000005</v>
      </c>
      <c r="D167" s="14">
        <f t="shared" si="21"/>
        <v>-250298.90000000008</v>
      </c>
      <c r="E167" s="14">
        <v>0</v>
      </c>
      <c r="F167" s="14">
        <v>1710114.3</v>
      </c>
      <c r="G167" s="14">
        <v>354649.4</v>
      </c>
      <c r="H167" s="52">
        <v>2741.3</v>
      </c>
      <c r="I167" s="52">
        <v>702954.8</v>
      </c>
      <c r="J167" s="53">
        <v>-612331.06666666665</v>
      </c>
      <c r="K167" s="14">
        <v>-103216.1</v>
      </c>
      <c r="L167" s="14">
        <f t="shared" si="16"/>
        <v>2054912.6333333333</v>
      </c>
      <c r="M167" s="14">
        <v>23402.300000000003</v>
      </c>
      <c r="N167" s="14">
        <v>1799575.9333333331</v>
      </c>
      <c r="O167" s="54">
        <v>596.59999999999991</v>
      </c>
      <c r="P167" s="54">
        <v>13203</v>
      </c>
      <c r="Q167" s="14">
        <f t="shared" si="17"/>
        <v>1836777.8333333333</v>
      </c>
      <c r="R167" s="14">
        <f t="shared" si="18"/>
        <v>3891690.4666666668</v>
      </c>
      <c r="S167" s="14">
        <f t="shared" si="19"/>
        <v>3641391.5666666669</v>
      </c>
    </row>
    <row r="168" spans="1:19" s="51" customFormat="1">
      <c r="A168" s="15">
        <v>44347</v>
      </c>
      <c r="B168" s="14">
        <v>376211.1</v>
      </c>
      <c r="C168" s="14">
        <v>-649886.79999999993</v>
      </c>
      <c r="D168" s="14">
        <f t="shared" si="21"/>
        <v>-273675.69999999995</v>
      </c>
      <c r="E168" s="14">
        <v>0</v>
      </c>
      <c r="F168" s="14">
        <v>1735879.4999999998</v>
      </c>
      <c r="G168" s="14">
        <v>345447.19999999995</v>
      </c>
      <c r="H168" s="52">
        <v>0</v>
      </c>
      <c r="I168" s="52">
        <v>702546.1</v>
      </c>
      <c r="J168" s="53">
        <v>-609087.23333333328</v>
      </c>
      <c r="K168" s="14">
        <v>-92826.299999999988</v>
      </c>
      <c r="L168" s="14">
        <f t="shared" si="16"/>
        <v>2081959.2666666664</v>
      </c>
      <c r="M168" s="14">
        <v>24904.7</v>
      </c>
      <c r="N168" s="14">
        <v>1874689.0666666669</v>
      </c>
      <c r="O168" s="54">
        <v>5596.7000000000007</v>
      </c>
      <c r="P168" s="54">
        <v>13203</v>
      </c>
      <c r="Q168" s="14">
        <f t="shared" si="17"/>
        <v>1918393.4666666668</v>
      </c>
      <c r="R168" s="14">
        <f t="shared" si="18"/>
        <v>4000352.7333333334</v>
      </c>
      <c r="S168" s="14">
        <f t="shared" si="19"/>
        <v>3726677.0333333332</v>
      </c>
    </row>
    <row r="169" spans="1:19" s="51" customFormat="1" ht="18">
      <c r="A169" s="64" t="s">
        <v>68</v>
      </c>
      <c r="B169" s="14">
        <v>377066.70000000007</v>
      </c>
      <c r="C169" s="14">
        <v>-682853.8</v>
      </c>
      <c r="D169" s="14">
        <f t="shared" si="21"/>
        <v>-305787.09999999998</v>
      </c>
      <c r="E169" s="14">
        <v>57076.7</v>
      </c>
      <c r="F169" s="14">
        <v>1761807.0999999999</v>
      </c>
      <c r="G169" s="14">
        <v>350778.82999999996</v>
      </c>
      <c r="H169" s="52">
        <v>0</v>
      </c>
      <c r="I169" s="52">
        <v>701028.8</v>
      </c>
      <c r="J169" s="53">
        <v>-632802</v>
      </c>
      <c r="K169" s="14">
        <v>-82573.3</v>
      </c>
      <c r="L169" s="14">
        <f t="shared" si="16"/>
        <v>2155316.13</v>
      </c>
      <c r="M169" s="14">
        <v>26229.599999999995</v>
      </c>
      <c r="N169" s="14">
        <v>1997873.5</v>
      </c>
      <c r="O169" s="54">
        <v>5539.4</v>
      </c>
      <c r="P169" s="54">
        <v>12994.1</v>
      </c>
      <c r="Q169" s="14">
        <f t="shared" si="17"/>
        <v>2042636.6</v>
      </c>
      <c r="R169" s="14">
        <f t="shared" si="18"/>
        <v>4197952.7300000004</v>
      </c>
      <c r="S169" s="14">
        <f t="shared" si="19"/>
        <v>3892165.6300000004</v>
      </c>
    </row>
    <row r="170" spans="1:19" s="51" customFormat="1" ht="18">
      <c r="A170" s="64" t="s">
        <v>69</v>
      </c>
      <c r="B170" s="14">
        <v>366315.1</v>
      </c>
      <c r="C170" s="14">
        <v>-707134.36666666658</v>
      </c>
      <c r="D170" s="14">
        <f t="shared" si="21"/>
        <v>-340819.2666666666</v>
      </c>
      <c r="E170" s="14">
        <v>63146.5</v>
      </c>
      <c r="F170" s="14">
        <v>1820648.7999999998</v>
      </c>
      <c r="G170" s="14">
        <v>338496.23</v>
      </c>
      <c r="H170" s="52">
        <v>0</v>
      </c>
      <c r="I170" s="52">
        <v>700389</v>
      </c>
      <c r="J170" s="53">
        <v>-636714.73333333328</v>
      </c>
      <c r="K170" s="14">
        <v>-92334.3</v>
      </c>
      <c r="L170" s="14">
        <f t="shared" si="16"/>
        <v>2193631.4966666666</v>
      </c>
      <c r="M170" s="14">
        <v>23519.200000000001</v>
      </c>
      <c r="N170" s="14">
        <v>2078095.1333333335</v>
      </c>
      <c r="O170" s="54">
        <v>383.9</v>
      </c>
      <c r="P170" s="54">
        <v>12994.1</v>
      </c>
      <c r="Q170" s="14">
        <f t="shared" si="17"/>
        <v>2114992.3333333335</v>
      </c>
      <c r="R170" s="14">
        <f t="shared" si="18"/>
        <v>4308623.83</v>
      </c>
      <c r="S170" s="14">
        <f t="shared" si="19"/>
        <v>3967804.5633333335</v>
      </c>
    </row>
    <row r="171" spans="1:19" s="51" customFormat="1" ht="18">
      <c r="A171" s="64" t="s">
        <v>70</v>
      </c>
      <c r="B171" s="14">
        <v>757910.6</v>
      </c>
      <c r="C171" s="14">
        <v>-1122663.6333333333</v>
      </c>
      <c r="D171" s="14">
        <f t="shared" si="21"/>
        <v>-364753.03333333333</v>
      </c>
      <c r="E171" s="14">
        <v>33670.800000000003</v>
      </c>
      <c r="F171" s="14">
        <v>1845815.7000000004</v>
      </c>
      <c r="G171" s="14">
        <v>354473.6</v>
      </c>
      <c r="H171" s="52">
        <v>0</v>
      </c>
      <c r="I171" s="52">
        <v>698477.8</v>
      </c>
      <c r="J171" s="53">
        <v>-672817.96666666667</v>
      </c>
      <c r="K171" s="14">
        <v>-81401.2</v>
      </c>
      <c r="L171" s="14">
        <f t="shared" ref="L171:L211" si="22">SUM( (E171:K171))</f>
        <v>2178218.7333333334</v>
      </c>
      <c r="M171" s="14">
        <v>25459.7</v>
      </c>
      <c r="N171" s="14">
        <v>2171922.1666666665</v>
      </c>
      <c r="O171" s="54">
        <v>309.8</v>
      </c>
      <c r="P171" s="54">
        <v>12994.1</v>
      </c>
      <c r="Q171" s="14">
        <f t="shared" ref="Q171:Q211" si="23">SUM(M171:P171)</f>
        <v>2210685.7666666666</v>
      </c>
      <c r="R171" s="14">
        <f t="shared" ref="R171:R211" si="24">SUM(L171,Q171)</f>
        <v>4388904.5</v>
      </c>
      <c r="S171" s="14">
        <f t="shared" ref="S171:S211" si="25">SUM(D171,R171)</f>
        <v>4024151.4666666668</v>
      </c>
    </row>
    <row r="172" spans="1:19" s="51" customFormat="1" ht="18">
      <c r="A172" s="64" t="s">
        <v>71</v>
      </c>
      <c r="B172" s="14">
        <v>804427.99999999988</v>
      </c>
      <c r="C172" s="14">
        <v>-1209942</v>
      </c>
      <c r="D172" s="14">
        <f t="shared" si="21"/>
        <v>-405514.00000000012</v>
      </c>
      <c r="E172" s="14">
        <v>0</v>
      </c>
      <c r="F172" s="14">
        <v>1859272.4</v>
      </c>
      <c r="G172" s="14">
        <v>350725.99</v>
      </c>
      <c r="H172" s="52">
        <v>0</v>
      </c>
      <c r="I172" s="52">
        <v>697339.3</v>
      </c>
      <c r="J172" s="53">
        <v>-658776</v>
      </c>
      <c r="K172" s="14">
        <v>-82805.899999999994</v>
      </c>
      <c r="L172" s="14">
        <f t="shared" si="22"/>
        <v>2165755.7899999996</v>
      </c>
      <c r="M172" s="14">
        <v>25715.200000000001</v>
      </c>
      <c r="N172" s="14">
        <v>2253267.9</v>
      </c>
      <c r="O172" s="54">
        <v>337.9</v>
      </c>
      <c r="P172" s="54">
        <v>12994.1</v>
      </c>
      <c r="Q172" s="14">
        <f t="shared" si="23"/>
        <v>2292315.1</v>
      </c>
      <c r="R172" s="14">
        <f t="shared" si="24"/>
        <v>4458070.8899999997</v>
      </c>
      <c r="S172" s="14">
        <f t="shared" si="25"/>
        <v>4052556.8899999997</v>
      </c>
    </row>
    <row r="173" spans="1:19" s="51" customFormat="1" ht="18">
      <c r="A173" s="64" t="s">
        <v>72</v>
      </c>
      <c r="B173" s="14">
        <v>920425</v>
      </c>
      <c r="C173" s="14">
        <v>-1197407.3999999999</v>
      </c>
      <c r="D173" s="14">
        <f t="shared" si="21"/>
        <v>-276982.39999999991</v>
      </c>
      <c r="E173" s="14">
        <v>0</v>
      </c>
      <c r="F173" s="14">
        <v>1857917.7</v>
      </c>
      <c r="G173" s="14">
        <v>351773.1</v>
      </c>
      <c r="H173" s="52">
        <v>0</v>
      </c>
      <c r="I173" s="52">
        <v>696699.4</v>
      </c>
      <c r="J173" s="53">
        <v>-838128.16666666674</v>
      </c>
      <c r="K173" s="14">
        <v>-83014.5</v>
      </c>
      <c r="L173" s="14">
        <f t="shared" si="22"/>
        <v>1985247.533333333</v>
      </c>
      <c r="M173" s="14">
        <v>25672.266666666663</v>
      </c>
      <c r="N173" s="14">
        <v>2330259.6333333333</v>
      </c>
      <c r="O173" s="54">
        <v>279.7</v>
      </c>
      <c r="P173" s="54">
        <v>12994.1</v>
      </c>
      <c r="Q173" s="14">
        <f t="shared" si="23"/>
        <v>2369205.7000000002</v>
      </c>
      <c r="R173" s="14">
        <f t="shared" si="24"/>
        <v>4354453.2333333334</v>
      </c>
      <c r="S173" s="14">
        <f t="shared" si="25"/>
        <v>4077470.8333333335</v>
      </c>
    </row>
    <row r="174" spans="1:19" s="51" customFormat="1" ht="18">
      <c r="A174" s="64" t="s">
        <v>73</v>
      </c>
      <c r="B174" s="14">
        <v>834643.39999999991</v>
      </c>
      <c r="C174" s="14">
        <v>-1156078.1000000001</v>
      </c>
      <c r="D174" s="14">
        <f t="shared" si="21"/>
        <v>-321434.70000000019</v>
      </c>
      <c r="E174" s="14">
        <v>61719.1</v>
      </c>
      <c r="F174" s="14">
        <v>1848810.8</v>
      </c>
      <c r="G174" s="14">
        <v>296198.3</v>
      </c>
      <c r="H174" s="52">
        <v>0</v>
      </c>
      <c r="I174" s="52">
        <v>693753.1</v>
      </c>
      <c r="J174" s="53">
        <v>-841416.43333333335</v>
      </c>
      <c r="K174" s="14">
        <v>-79761.3</v>
      </c>
      <c r="L174" s="14">
        <f t="shared" si="22"/>
        <v>1979303.5666666669</v>
      </c>
      <c r="M174" s="14">
        <v>25827.533333333333</v>
      </c>
      <c r="N174" s="14">
        <v>2414409.5666666664</v>
      </c>
      <c r="O174" s="54">
        <v>266.3</v>
      </c>
      <c r="P174" s="54">
        <v>12994.1</v>
      </c>
      <c r="Q174" s="14">
        <f t="shared" si="23"/>
        <v>2453497.4999999995</v>
      </c>
      <c r="R174" s="14">
        <f t="shared" si="24"/>
        <v>4432801.0666666664</v>
      </c>
      <c r="S174" s="14">
        <f t="shared" si="25"/>
        <v>4111366.3666666662</v>
      </c>
    </row>
    <row r="175" spans="1:19" s="51" customFormat="1" ht="18">
      <c r="A175" s="64" t="s">
        <v>74</v>
      </c>
      <c r="B175" s="14">
        <v>788996.90000000014</v>
      </c>
      <c r="C175" s="14">
        <v>-1111496.1000000001</v>
      </c>
      <c r="D175" s="14">
        <f t="shared" si="21"/>
        <v>-322499.19999999995</v>
      </c>
      <c r="E175" s="14">
        <v>36124.9</v>
      </c>
      <c r="F175" s="14">
        <v>1843948.2999999998</v>
      </c>
      <c r="G175" s="14">
        <v>293610.5</v>
      </c>
      <c r="H175" s="52">
        <v>0</v>
      </c>
      <c r="I175" s="52">
        <v>690961.7</v>
      </c>
      <c r="J175" s="53">
        <v>-835761.10000000009</v>
      </c>
      <c r="K175" s="14">
        <v>-75800.899999999994</v>
      </c>
      <c r="L175" s="14">
        <f t="shared" si="22"/>
        <v>1953083.3999999994</v>
      </c>
      <c r="M175" s="14">
        <v>25112.399999999998</v>
      </c>
      <c r="N175" s="14">
        <v>2460871.6</v>
      </c>
      <c r="O175" s="54">
        <v>256.5</v>
      </c>
      <c r="P175" s="54">
        <v>12994.1</v>
      </c>
      <c r="Q175" s="14">
        <f t="shared" si="23"/>
        <v>2499234.6</v>
      </c>
      <c r="R175" s="14">
        <f t="shared" si="24"/>
        <v>4452318</v>
      </c>
      <c r="S175" s="14">
        <f t="shared" si="25"/>
        <v>4129818.8</v>
      </c>
    </row>
    <row r="176" spans="1:19" s="51" customFormat="1" ht="18">
      <c r="A176" s="64" t="s">
        <v>75</v>
      </c>
      <c r="B176" s="14">
        <v>784183.1</v>
      </c>
      <c r="C176" s="14">
        <v>-1138851.0000000002</v>
      </c>
      <c r="D176" s="14">
        <f t="shared" si="21"/>
        <v>-354667.90000000026</v>
      </c>
      <c r="E176" s="14">
        <v>57950.6</v>
      </c>
      <c r="F176" s="14">
        <v>1837857.7</v>
      </c>
      <c r="G176" s="14">
        <v>438896.7</v>
      </c>
      <c r="H176" s="52">
        <v>0</v>
      </c>
      <c r="I176" s="52">
        <v>691355.6</v>
      </c>
      <c r="J176" s="53">
        <v>-844908.16666666674</v>
      </c>
      <c r="K176" s="14">
        <v>-82686.100000000006</v>
      </c>
      <c r="L176" s="14">
        <f t="shared" si="22"/>
        <v>2098466.3333333335</v>
      </c>
      <c r="M176" s="14">
        <v>24902.6</v>
      </c>
      <c r="N176" s="14">
        <v>2503172.2333333329</v>
      </c>
      <c r="O176" s="54">
        <v>230.5</v>
      </c>
      <c r="P176" s="54">
        <v>12965</v>
      </c>
      <c r="Q176" s="14">
        <f t="shared" si="23"/>
        <v>2541270.333333333</v>
      </c>
      <c r="R176" s="14">
        <f t="shared" si="24"/>
        <v>4639736.666666666</v>
      </c>
      <c r="S176" s="14">
        <f t="shared" si="25"/>
        <v>4285068.7666666657</v>
      </c>
    </row>
    <row r="177" spans="1:19" s="51" customFormat="1" ht="18">
      <c r="A177" s="64" t="s">
        <v>76</v>
      </c>
      <c r="B177" s="54">
        <v>768236.2</v>
      </c>
      <c r="C177" s="54">
        <v>-1107446.7000000002</v>
      </c>
      <c r="D177" s="14">
        <f t="shared" si="21"/>
        <v>-339210.50000000023</v>
      </c>
      <c r="E177" s="54">
        <v>57950.6</v>
      </c>
      <c r="F177" s="54">
        <v>1844977.6000000006</v>
      </c>
      <c r="G177" s="54">
        <v>437748.6</v>
      </c>
      <c r="H177" s="52">
        <v>0</v>
      </c>
      <c r="I177" s="52">
        <v>691355.6</v>
      </c>
      <c r="J177" s="65">
        <v>-850127.43333333347</v>
      </c>
      <c r="K177" s="54">
        <v>-90403.9</v>
      </c>
      <c r="L177" s="14">
        <f t="shared" si="22"/>
        <v>2091501.0666666673</v>
      </c>
      <c r="M177" s="54">
        <v>24442.000000000004</v>
      </c>
      <c r="N177" s="54">
        <v>2587191.166666667</v>
      </c>
      <c r="O177" s="54">
        <v>245.6</v>
      </c>
      <c r="P177" s="54">
        <v>12965</v>
      </c>
      <c r="Q177" s="14">
        <f t="shared" si="23"/>
        <v>2624843.7666666671</v>
      </c>
      <c r="R177" s="14">
        <f t="shared" si="24"/>
        <v>4716344.833333334</v>
      </c>
      <c r="S177" s="14">
        <f t="shared" si="25"/>
        <v>4377134.333333334</v>
      </c>
    </row>
    <row r="178" spans="1:19" s="51" customFormat="1" ht="18">
      <c r="A178" s="64" t="s">
        <v>77</v>
      </c>
      <c r="B178" s="54">
        <v>727417.20000000007</v>
      </c>
      <c r="C178" s="54">
        <v>-1035758.7</v>
      </c>
      <c r="D178" s="14">
        <f t="shared" si="21"/>
        <v>-308341.49999999988</v>
      </c>
      <c r="E178" s="54">
        <v>32028.5</v>
      </c>
      <c r="F178" s="54">
        <v>1861012.8999999997</v>
      </c>
      <c r="G178" s="54">
        <v>432927.69999999995</v>
      </c>
      <c r="H178" s="52">
        <v>0</v>
      </c>
      <c r="I178" s="52">
        <v>690433.4</v>
      </c>
      <c r="J178" s="65">
        <v>-957504.3</v>
      </c>
      <c r="K178" s="54">
        <v>-118394.9</v>
      </c>
      <c r="L178" s="14">
        <f t="shared" si="22"/>
        <v>1940503.2999999996</v>
      </c>
      <c r="M178" s="54">
        <v>24000.3</v>
      </c>
      <c r="N178" s="54">
        <v>2651719.4</v>
      </c>
      <c r="O178" s="54">
        <v>238.4</v>
      </c>
      <c r="P178" s="54">
        <v>12965</v>
      </c>
      <c r="Q178" s="14">
        <f t="shared" si="23"/>
        <v>2688923.0999999996</v>
      </c>
      <c r="R178" s="14">
        <f t="shared" si="24"/>
        <v>4629426.3999999994</v>
      </c>
      <c r="S178" s="14">
        <f t="shared" si="25"/>
        <v>4321084.8999999994</v>
      </c>
    </row>
    <row r="179" spans="1:19" s="51" customFormat="1" ht="18">
      <c r="A179" s="64" t="s">
        <v>78</v>
      </c>
      <c r="B179" s="54">
        <v>785059.4</v>
      </c>
      <c r="C179" s="54">
        <v>-1064214.1000000001</v>
      </c>
      <c r="D179" s="14">
        <f t="shared" si="21"/>
        <v>-279154.70000000007</v>
      </c>
      <c r="E179" s="54">
        <v>32028.5</v>
      </c>
      <c r="F179" s="54">
        <v>1844973.2999999998</v>
      </c>
      <c r="G179" s="54">
        <v>438672</v>
      </c>
      <c r="H179" s="52">
        <v>0</v>
      </c>
      <c r="I179" s="52">
        <v>690433.4</v>
      </c>
      <c r="J179" s="65">
        <v>-925667.60000000009</v>
      </c>
      <c r="K179" s="54">
        <v>-113333.2</v>
      </c>
      <c r="L179" s="14">
        <f t="shared" si="22"/>
        <v>1967106.3999999997</v>
      </c>
      <c r="M179" s="54">
        <v>24199.366666666665</v>
      </c>
      <c r="N179" s="54">
        <v>2737005.4</v>
      </c>
      <c r="O179" s="54">
        <v>233</v>
      </c>
      <c r="P179" s="54">
        <v>12965</v>
      </c>
      <c r="Q179" s="14">
        <f t="shared" si="23"/>
        <v>2774402.7666666666</v>
      </c>
      <c r="R179" s="14">
        <f t="shared" si="24"/>
        <v>4741509.166666666</v>
      </c>
      <c r="S179" s="14">
        <f t="shared" si="25"/>
        <v>4462354.4666666659</v>
      </c>
    </row>
    <row r="180" spans="1:19" s="51" customFormat="1" ht="18">
      <c r="A180" s="64" t="s">
        <v>79</v>
      </c>
      <c r="B180" s="54">
        <v>837789.90000000014</v>
      </c>
      <c r="C180" s="54">
        <v>-1086480.7999999998</v>
      </c>
      <c r="D180" s="14">
        <f t="shared" si="21"/>
        <v>-248690.89999999967</v>
      </c>
      <c r="E180" s="54">
        <v>32028.5</v>
      </c>
      <c r="F180" s="54">
        <v>1819462.1000000003</v>
      </c>
      <c r="G180" s="54">
        <v>429401.2</v>
      </c>
      <c r="H180" s="52">
        <v>0</v>
      </c>
      <c r="I180" s="52">
        <v>690433.4</v>
      </c>
      <c r="J180" s="65">
        <v>-930197</v>
      </c>
      <c r="K180" s="54">
        <v>-107352.4</v>
      </c>
      <c r="L180" s="14">
        <f t="shared" si="22"/>
        <v>1933775.8000000003</v>
      </c>
      <c r="M180" s="54">
        <v>23584.033333333333</v>
      </c>
      <c r="N180" s="54">
        <v>2834754.6</v>
      </c>
      <c r="O180" s="54">
        <v>270.40000000000003</v>
      </c>
      <c r="P180" s="54">
        <v>12965</v>
      </c>
      <c r="Q180" s="14">
        <f t="shared" si="23"/>
        <v>2871574.0333333332</v>
      </c>
      <c r="R180" s="14">
        <f t="shared" si="24"/>
        <v>4805349.833333334</v>
      </c>
      <c r="S180" s="14">
        <f t="shared" si="25"/>
        <v>4556658.9333333345</v>
      </c>
    </row>
    <row r="181" spans="1:19" s="51" customFormat="1" ht="18">
      <c r="A181" s="64" t="s">
        <v>80</v>
      </c>
      <c r="B181" s="54">
        <v>731129.4</v>
      </c>
      <c r="C181" s="54">
        <v>-1153705.9000000001</v>
      </c>
      <c r="D181" s="14">
        <f t="shared" si="21"/>
        <v>-422576.50000000012</v>
      </c>
      <c r="E181" s="54">
        <v>266435.90000000002</v>
      </c>
      <c r="F181" s="54">
        <v>1805222.7999999998</v>
      </c>
      <c r="G181" s="54">
        <v>527866.70000000007</v>
      </c>
      <c r="H181" s="52">
        <v>0</v>
      </c>
      <c r="I181" s="52">
        <v>686729.1</v>
      </c>
      <c r="J181" s="65">
        <v>-912790.8</v>
      </c>
      <c r="K181" s="54">
        <v>-120078.29999999999</v>
      </c>
      <c r="L181" s="14">
        <f t="shared" si="22"/>
        <v>2253385.4000000004</v>
      </c>
      <c r="M181" s="54">
        <v>24180</v>
      </c>
      <c r="N181" s="54">
        <v>3005108.5</v>
      </c>
      <c r="O181" s="54">
        <v>6839.5000000000009</v>
      </c>
      <c r="P181" s="54">
        <v>12965</v>
      </c>
      <c r="Q181" s="14">
        <f t="shared" si="23"/>
        <v>3049093</v>
      </c>
      <c r="R181" s="14">
        <f t="shared" si="24"/>
        <v>5302478.4000000004</v>
      </c>
      <c r="S181" s="14">
        <f t="shared" si="25"/>
        <v>4879901.9000000004</v>
      </c>
    </row>
    <row r="182" spans="1:19" s="51" customFormat="1" ht="18">
      <c r="A182" s="64" t="s">
        <v>81</v>
      </c>
      <c r="B182" s="54">
        <v>629164.29999999993</v>
      </c>
      <c r="C182" s="54">
        <v>-1182219.1000000001</v>
      </c>
      <c r="D182" s="14">
        <f t="shared" si="21"/>
        <v>-553054.80000000016</v>
      </c>
      <c r="E182" s="54">
        <v>28468.2</v>
      </c>
      <c r="F182" s="54">
        <v>1790071.2000000002</v>
      </c>
      <c r="G182" s="54">
        <v>843186.4</v>
      </c>
      <c r="H182" s="52">
        <v>0</v>
      </c>
      <c r="I182" s="52">
        <v>945987.1</v>
      </c>
      <c r="J182" s="65">
        <v>-975585.43333333335</v>
      </c>
      <c r="K182" s="54">
        <v>-115213.20000000001</v>
      </c>
      <c r="L182" s="14">
        <f t="shared" si="22"/>
        <v>2516914.2666666666</v>
      </c>
      <c r="M182" s="54">
        <v>25025.1</v>
      </c>
      <c r="N182" s="54">
        <v>3124181.8666666672</v>
      </c>
      <c r="O182" s="54">
        <v>213</v>
      </c>
      <c r="P182" s="54">
        <v>12965</v>
      </c>
      <c r="Q182" s="14">
        <f t="shared" si="23"/>
        <v>3162384.9666666673</v>
      </c>
      <c r="R182" s="14">
        <f t="shared" si="24"/>
        <v>5679299.2333333343</v>
      </c>
      <c r="S182" s="14">
        <f t="shared" si="25"/>
        <v>5126244.4333333345</v>
      </c>
    </row>
    <row r="183" spans="1:19" s="51" customFormat="1" ht="18">
      <c r="A183" s="64" t="s">
        <v>82</v>
      </c>
      <c r="B183" s="54">
        <v>679979.79999999993</v>
      </c>
      <c r="C183" s="54">
        <v>-1218198.7</v>
      </c>
      <c r="D183" s="14">
        <f t="shared" si="21"/>
        <v>-538218.9</v>
      </c>
      <c r="E183" s="54">
        <v>17695.5</v>
      </c>
      <c r="F183" s="54">
        <v>1800333.4</v>
      </c>
      <c r="G183" s="54">
        <v>825783.5</v>
      </c>
      <c r="H183" s="52">
        <v>0</v>
      </c>
      <c r="I183" s="52">
        <v>956869.3</v>
      </c>
      <c r="J183" s="65">
        <v>-902353.46666666679</v>
      </c>
      <c r="K183" s="54">
        <v>-96818.9</v>
      </c>
      <c r="L183" s="14">
        <f t="shared" si="22"/>
        <v>2601509.3333333335</v>
      </c>
      <c r="M183" s="54">
        <v>25411.199999999997</v>
      </c>
      <c r="N183" s="54">
        <v>3185083.1333333328</v>
      </c>
      <c r="O183" s="54">
        <v>203.5</v>
      </c>
      <c r="P183" s="54">
        <v>12965</v>
      </c>
      <c r="Q183" s="14">
        <f t="shared" si="23"/>
        <v>3223662.833333333</v>
      </c>
      <c r="R183" s="14">
        <f t="shared" si="24"/>
        <v>5825172.166666666</v>
      </c>
      <c r="S183" s="14">
        <f t="shared" si="25"/>
        <v>5286953.2666666657</v>
      </c>
    </row>
    <row r="184" spans="1:19" s="51" customFormat="1" ht="18">
      <c r="A184" s="64" t="s">
        <v>83</v>
      </c>
      <c r="B184" s="54">
        <v>691082</v>
      </c>
      <c r="C184" s="54">
        <v>-1270034.8</v>
      </c>
      <c r="D184" s="14">
        <f t="shared" si="21"/>
        <v>-578952.80000000005</v>
      </c>
      <c r="E184" s="54">
        <v>82611.8</v>
      </c>
      <c r="F184" s="54">
        <v>1860208.2000000002</v>
      </c>
      <c r="G184" s="54">
        <v>815991.4</v>
      </c>
      <c r="H184" s="52">
        <v>0</v>
      </c>
      <c r="I184" s="52">
        <v>956869.3</v>
      </c>
      <c r="J184" s="65">
        <v>-1034787.2000000002</v>
      </c>
      <c r="K184" s="54">
        <v>-123234.2</v>
      </c>
      <c r="L184" s="14">
        <f t="shared" si="22"/>
        <v>2557659.2999999998</v>
      </c>
      <c r="M184" s="54">
        <v>24167.200000000001</v>
      </c>
      <c r="N184" s="54">
        <v>3332113.6999999993</v>
      </c>
      <c r="O184" s="54">
        <v>829.2</v>
      </c>
      <c r="P184" s="54">
        <v>12965</v>
      </c>
      <c r="Q184" s="14">
        <f t="shared" si="23"/>
        <v>3370075.0999999996</v>
      </c>
      <c r="R184" s="14">
        <f t="shared" si="24"/>
        <v>5927734.3999999994</v>
      </c>
      <c r="S184" s="14">
        <f t="shared" si="25"/>
        <v>5348781.5999999996</v>
      </c>
    </row>
    <row r="185" spans="1:19" s="51" customFormat="1" ht="18">
      <c r="A185" s="64" t="s">
        <v>84</v>
      </c>
      <c r="B185" s="54">
        <v>616766</v>
      </c>
      <c r="C185" s="54">
        <v>-1190421.5666666667</v>
      </c>
      <c r="D185" s="14">
        <f t="shared" si="21"/>
        <v>-573655.56666666665</v>
      </c>
      <c r="E185" s="54">
        <v>25854.9</v>
      </c>
      <c r="F185" s="54">
        <v>1871918.1</v>
      </c>
      <c r="G185" s="54">
        <v>817315.99999999988</v>
      </c>
      <c r="H185" s="52">
        <v>0</v>
      </c>
      <c r="I185" s="52">
        <v>956869.3</v>
      </c>
      <c r="J185" s="65">
        <v>-976457.63333333354</v>
      </c>
      <c r="K185" s="54">
        <v>-65963.3</v>
      </c>
      <c r="L185" s="14">
        <f t="shared" si="22"/>
        <v>2629537.3666666662</v>
      </c>
      <c r="M185" s="54">
        <v>23649.133333333331</v>
      </c>
      <c r="N185" s="54">
        <v>3349901.1666666665</v>
      </c>
      <c r="O185" s="54">
        <v>189</v>
      </c>
      <c r="P185" s="54">
        <v>12965</v>
      </c>
      <c r="Q185" s="14">
        <f t="shared" si="23"/>
        <v>3386704.3</v>
      </c>
      <c r="R185" s="14">
        <f t="shared" si="24"/>
        <v>6016241.666666666</v>
      </c>
      <c r="S185" s="14">
        <f t="shared" si="25"/>
        <v>5442586.0999999996</v>
      </c>
    </row>
    <row r="186" spans="1:19" s="51" customFormat="1" ht="18">
      <c r="A186" s="64" t="s">
        <v>85</v>
      </c>
      <c r="B186" s="54">
        <v>636584.30000000005</v>
      </c>
      <c r="C186" s="54">
        <v>-1188951.0333333334</v>
      </c>
      <c r="D186" s="14">
        <f t="shared" si="21"/>
        <v>-552366.7333333334</v>
      </c>
      <c r="E186" s="54">
        <v>52799.4</v>
      </c>
      <c r="F186" s="54">
        <v>1918989.5</v>
      </c>
      <c r="G186" s="54">
        <v>824415.8</v>
      </c>
      <c r="H186" s="52">
        <v>0</v>
      </c>
      <c r="I186" s="52">
        <v>942130</v>
      </c>
      <c r="J186" s="65">
        <v>-1109476.666666667</v>
      </c>
      <c r="K186" s="54">
        <v>-116703.4</v>
      </c>
      <c r="L186" s="14">
        <f t="shared" si="22"/>
        <v>2512154.6333333333</v>
      </c>
      <c r="M186" s="54">
        <v>25091.566666666666</v>
      </c>
      <c r="N186" s="54">
        <v>3453971.5333333332</v>
      </c>
      <c r="O186" s="54">
        <v>181.5</v>
      </c>
      <c r="P186" s="54">
        <v>12965</v>
      </c>
      <c r="Q186" s="14">
        <f t="shared" si="23"/>
        <v>3492209.6</v>
      </c>
      <c r="R186" s="14">
        <f t="shared" si="24"/>
        <v>6004364.2333333334</v>
      </c>
      <c r="S186" s="14">
        <f t="shared" si="25"/>
        <v>5451997.5</v>
      </c>
    </row>
    <row r="187" spans="1:19" s="51" customFormat="1" ht="18">
      <c r="A187" s="64" t="s">
        <v>86</v>
      </c>
      <c r="B187" s="54">
        <v>626681</v>
      </c>
      <c r="C187" s="54">
        <v>-1188376.1000000001</v>
      </c>
      <c r="D187" s="14">
        <f t="shared" si="21"/>
        <v>-561695.10000000009</v>
      </c>
      <c r="E187" s="54">
        <v>3346.5</v>
      </c>
      <c r="F187" s="54">
        <v>2022427.4999999998</v>
      </c>
      <c r="G187" s="54">
        <v>878763.29999999993</v>
      </c>
      <c r="H187" s="52">
        <v>0</v>
      </c>
      <c r="I187" s="52">
        <v>941229</v>
      </c>
      <c r="J187" s="65">
        <v>-1163315.2999999998</v>
      </c>
      <c r="K187" s="54">
        <v>-128898.4</v>
      </c>
      <c r="L187" s="14">
        <f t="shared" si="22"/>
        <v>2553552.6</v>
      </c>
      <c r="M187" s="54">
        <v>23728.599999999995</v>
      </c>
      <c r="N187" s="54">
        <v>3533140.9</v>
      </c>
      <c r="O187" s="54">
        <v>167.9</v>
      </c>
      <c r="P187" s="54">
        <v>12965</v>
      </c>
      <c r="Q187" s="14">
        <f t="shared" si="23"/>
        <v>3570002.4</v>
      </c>
      <c r="R187" s="14">
        <f t="shared" si="24"/>
        <v>6123555</v>
      </c>
      <c r="S187" s="14">
        <f t="shared" si="25"/>
        <v>5561859.9000000004</v>
      </c>
    </row>
    <row r="188" spans="1:19" s="51" customFormat="1" ht="18">
      <c r="A188" s="64" t="s">
        <v>87</v>
      </c>
      <c r="B188" s="14">
        <v>617825.9</v>
      </c>
      <c r="C188" s="14">
        <v>-1162090.5333333334</v>
      </c>
      <c r="D188" s="14">
        <f t="shared" si="21"/>
        <v>-544264.63333333342</v>
      </c>
      <c r="E188" s="14">
        <v>0</v>
      </c>
      <c r="F188" s="14">
        <v>2084631.5</v>
      </c>
      <c r="G188" s="14">
        <v>880382</v>
      </c>
      <c r="H188" s="52">
        <v>0</v>
      </c>
      <c r="I188" s="52">
        <v>939663</v>
      </c>
      <c r="J188" s="53">
        <v>-1119510.3666666667</v>
      </c>
      <c r="K188" s="14">
        <v>-103560.5</v>
      </c>
      <c r="L188" s="14">
        <f t="shared" si="22"/>
        <v>2681605.6333333333</v>
      </c>
      <c r="M188" s="14">
        <v>24373.966666666667</v>
      </c>
      <c r="N188" s="14">
        <v>3543733.9666666668</v>
      </c>
      <c r="O188" s="54">
        <v>160</v>
      </c>
      <c r="P188" s="54">
        <v>12965</v>
      </c>
      <c r="Q188" s="14">
        <f t="shared" si="23"/>
        <v>3581232.9333333336</v>
      </c>
      <c r="R188" s="14">
        <f t="shared" si="24"/>
        <v>6262838.5666666664</v>
      </c>
      <c r="S188" s="14">
        <f t="shared" si="25"/>
        <v>5718573.9333333327</v>
      </c>
    </row>
    <row r="189" spans="1:19" s="51" customFormat="1" ht="18">
      <c r="A189" s="64" t="s">
        <v>88</v>
      </c>
      <c r="B189" s="14">
        <v>569658.39999999991</v>
      </c>
      <c r="C189" s="14">
        <v>-1163941.6666666667</v>
      </c>
      <c r="D189" s="14">
        <f t="shared" si="21"/>
        <v>-594283.26666666684</v>
      </c>
      <c r="E189" s="14">
        <v>0</v>
      </c>
      <c r="F189" s="14">
        <v>2109956.3000000003</v>
      </c>
      <c r="G189" s="14">
        <v>914851</v>
      </c>
      <c r="H189" s="52">
        <v>0</v>
      </c>
      <c r="I189" s="52">
        <v>938096.39999999991</v>
      </c>
      <c r="J189" s="53">
        <v>-1066565.2333333334</v>
      </c>
      <c r="K189" s="14">
        <v>-107841</v>
      </c>
      <c r="L189" s="14">
        <f t="shared" si="22"/>
        <v>2788497.4666666668</v>
      </c>
      <c r="M189" s="14">
        <v>25326.633333333328</v>
      </c>
      <c r="N189" s="14">
        <v>3537012.5333333337</v>
      </c>
      <c r="O189" s="54">
        <v>155.5</v>
      </c>
      <c r="P189" s="54">
        <v>12965</v>
      </c>
      <c r="Q189" s="14">
        <f t="shared" si="23"/>
        <v>3575459.666666667</v>
      </c>
      <c r="R189" s="14">
        <f t="shared" si="24"/>
        <v>6363957.1333333338</v>
      </c>
      <c r="S189" s="14">
        <f t="shared" si="25"/>
        <v>5769673.8666666672</v>
      </c>
    </row>
    <row r="190" spans="1:19" s="51" customFormat="1" ht="18">
      <c r="A190" s="64" t="s">
        <v>89</v>
      </c>
      <c r="B190" s="14">
        <v>601126.1</v>
      </c>
      <c r="C190" s="14">
        <v>-1186088.1000000001</v>
      </c>
      <c r="D190" s="14">
        <f t="shared" si="21"/>
        <v>-584962.00000000012</v>
      </c>
      <c r="E190" s="14">
        <v>0</v>
      </c>
      <c r="F190" s="14">
        <v>2117139.9</v>
      </c>
      <c r="G190" s="14">
        <v>922006.20000000007</v>
      </c>
      <c r="H190" s="52">
        <v>0</v>
      </c>
      <c r="I190" s="52">
        <v>936198</v>
      </c>
      <c r="J190" s="53">
        <v>-1227783.2000000002</v>
      </c>
      <c r="K190" s="14">
        <v>-91150.6</v>
      </c>
      <c r="L190" s="14">
        <f t="shared" si="22"/>
        <v>2656410.2999999998</v>
      </c>
      <c r="M190" s="14">
        <v>25399.5</v>
      </c>
      <c r="N190" s="14">
        <v>3621646.7</v>
      </c>
      <c r="O190" s="54">
        <v>301.89999999999998</v>
      </c>
      <c r="P190" s="54">
        <v>12965</v>
      </c>
      <c r="Q190" s="14">
        <f t="shared" si="23"/>
        <v>3660313.1</v>
      </c>
      <c r="R190" s="14">
        <f t="shared" si="24"/>
        <v>6316723.4000000004</v>
      </c>
      <c r="S190" s="14">
        <f t="shared" si="25"/>
        <v>5731761.4000000004</v>
      </c>
    </row>
    <row r="191" spans="1:19" s="51" customFormat="1" ht="18">
      <c r="A191" s="64" t="s">
        <v>90</v>
      </c>
      <c r="B191" s="14">
        <v>510534.3000000001</v>
      </c>
      <c r="C191" s="14">
        <v>-1242242.1000000001</v>
      </c>
      <c r="D191" s="14">
        <f t="shared" si="21"/>
        <v>-731707.8</v>
      </c>
      <c r="E191" s="14">
        <v>0</v>
      </c>
      <c r="F191" s="14">
        <v>2093751.9000000001</v>
      </c>
      <c r="G191" s="14">
        <v>885325.6</v>
      </c>
      <c r="H191" s="52">
        <v>0</v>
      </c>
      <c r="I191" s="52">
        <v>934630.89999999991</v>
      </c>
      <c r="J191" s="53">
        <v>-1025986.0000000001</v>
      </c>
      <c r="K191" s="14">
        <v>-105520.09999999999</v>
      </c>
      <c r="L191" s="14">
        <f t="shared" si="22"/>
        <v>2782202.3</v>
      </c>
      <c r="M191" s="14">
        <v>24931.499999999996</v>
      </c>
      <c r="N191" s="14">
        <v>3707205.3666666667</v>
      </c>
      <c r="O191" s="54">
        <v>293.3</v>
      </c>
      <c r="P191" s="54">
        <v>12965</v>
      </c>
      <c r="Q191" s="14">
        <f t="shared" si="23"/>
        <v>3745395.1666666665</v>
      </c>
      <c r="R191" s="14">
        <f t="shared" si="24"/>
        <v>6527597.4666666668</v>
      </c>
      <c r="S191" s="14">
        <f t="shared" si="25"/>
        <v>5795889.666666667</v>
      </c>
    </row>
    <row r="192" spans="1:19" s="51" customFormat="1" ht="18">
      <c r="A192" s="64" t="s">
        <v>91</v>
      </c>
      <c r="B192" s="14">
        <v>453833.5</v>
      </c>
      <c r="C192" s="14">
        <v>-1471747.3</v>
      </c>
      <c r="D192" s="14">
        <f t="shared" si="21"/>
        <v>-1017913.8</v>
      </c>
      <c r="E192" s="14">
        <v>123094.8</v>
      </c>
      <c r="F192" s="14">
        <v>2023574.4</v>
      </c>
      <c r="G192" s="14">
        <v>777961.8</v>
      </c>
      <c r="H192" s="52">
        <v>0</v>
      </c>
      <c r="I192" s="52">
        <v>933421.39999999991</v>
      </c>
      <c r="J192" s="53">
        <v>-1068594.5</v>
      </c>
      <c r="K192" s="14">
        <v>-107124</v>
      </c>
      <c r="L192" s="14">
        <f t="shared" si="22"/>
        <v>2682333.9</v>
      </c>
      <c r="M192" s="14">
        <v>25735.200000000001</v>
      </c>
      <c r="N192" s="14">
        <v>3874704.7333333334</v>
      </c>
      <c r="O192" s="54">
        <v>320.8</v>
      </c>
      <c r="P192" s="54">
        <v>12965</v>
      </c>
      <c r="Q192" s="14">
        <f t="shared" si="23"/>
        <v>3913725.7333333334</v>
      </c>
      <c r="R192" s="14">
        <f t="shared" si="24"/>
        <v>6596059.6333333328</v>
      </c>
      <c r="S192" s="14">
        <f t="shared" si="25"/>
        <v>5578145.833333333</v>
      </c>
    </row>
    <row r="193" spans="1:19" s="51" customFormat="1" ht="18">
      <c r="A193" s="64" t="s">
        <v>92</v>
      </c>
      <c r="B193" s="14">
        <v>582356.39999999991</v>
      </c>
      <c r="C193" s="14">
        <v>-1575183.1000000003</v>
      </c>
      <c r="D193" s="14">
        <f t="shared" si="21"/>
        <v>-992826.70000000042</v>
      </c>
      <c r="E193" s="14">
        <v>314986.5</v>
      </c>
      <c r="F193" s="14">
        <v>2040006.2</v>
      </c>
      <c r="G193" s="14">
        <v>776840.5</v>
      </c>
      <c r="H193" s="52">
        <v>0</v>
      </c>
      <c r="I193" s="52">
        <v>930266.6</v>
      </c>
      <c r="J193" s="53">
        <v>-1111357.2</v>
      </c>
      <c r="K193" s="14">
        <v>-181658.5</v>
      </c>
      <c r="L193" s="14">
        <f t="shared" si="22"/>
        <v>2769084.1000000006</v>
      </c>
      <c r="M193" s="14">
        <v>25654.799999999999</v>
      </c>
      <c r="N193" s="14">
        <v>3947165.6000000006</v>
      </c>
      <c r="O193" s="54">
        <v>277.5</v>
      </c>
      <c r="P193" s="54">
        <v>12965</v>
      </c>
      <c r="Q193" s="14">
        <f t="shared" si="23"/>
        <v>3986062.9000000004</v>
      </c>
      <c r="R193" s="14">
        <f t="shared" si="24"/>
        <v>6755147.0000000009</v>
      </c>
      <c r="S193" s="14">
        <f t="shared" si="25"/>
        <v>5762320.3000000007</v>
      </c>
    </row>
    <row r="194" spans="1:19" s="51" customFormat="1" ht="18">
      <c r="A194" s="64" t="s">
        <v>93</v>
      </c>
      <c r="B194" s="14">
        <v>682745.79999999993</v>
      </c>
      <c r="C194" s="14">
        <v>-1733386.7666666666</v>
      </c>
      <c r="D194" s="14">
        <f t="shared" si="21"/>
        <v>-1050640.9666666668</v>
      </c>
      <c r="E194" s="14">
        <v>0</v>
      </c>
      <c r="F194" s="14">
        <v>2028551.7</v>
      </c>
      <c r="G194" s="14">
        <v>776912.5</v>
      </c>
      <c r="H194" s="52">
        <v>0</v>
      </c>
      <c r="I194" s="52">
        <v>1243684.6000000001</v>
      </c>
      <c r="J194" s="53">
        <v>-1212619.8666666667</v>
      </c>
      <c r="K194" s="14">
        <v>-156553.09999999998</v>
      </c>
      <c r="L194" s="14">
        <f t="shared" si="22"/>
        <v>2679975.8333333335</v>
      </c>
      <c r="M194" s="14">
        <v>25567.800000000003</v>
      </c>
      <c r="N194" s="14">
        <v>4029320.0666666664</v>
      </c>
      <c r="O194" s="54">
        <v>295.10000000000002</v>
      </c>
      <c r="P194" s="54">
        <v>12965</v>
      </c>
      <c r="Q194" s="14">
        <f t="shared" si="23"/>
        <v>4068147.9666666663</v>
      </c>
      <c r="R194" s="14">
        <f t="shared" si="24"/>
        <v>6748123.7999999998</v>
      </c>
      <c r="S194" s="14">
        <f t="shared" si="25"/>
        <v>5697482.833333333</v>
      </c>
    </row>
    <row r="195" spans="1:19" s="51" customFormat="1" ht="18">
      <c r="A195" s="64" t="s">
        <v>94</v>
      </c>
      <c r="B195" s="14">
        <v>485361.7</v>
      </c>
      <c r="C195" s="14">
        <v>-1707446.8333333333</v>
      </c>
      <c r="D195" s="14">
        <f t="shared" si="21"/>
        <v>-1222085.1333333333</v>
      </c>
      <c r="E195" s="14">
        <v>48385</v>
      </c>
      <c r="F195" s="14">
        <v>2016351.4000000001</v>
      </c>
      <c r="G195" s="14">
        <v>733050.8</v>
      </c>
      <c r="H195" s="52">
        <v>0</v>
      </c>
      <c r="I195" s="52">
        <v>1242115.7000000002</v>
      </c>
      <c r="J195" s="53">
        <v>-1147289.2333333332</v>
      </c>
      <c r="K195" s="14">
        <v>-169713.6</v>
      </c>
      <c r="L195" s="14">
        <f t="shared" si="22"/>
        <v>2722900.0666666669</v>
      </c>
      <c r="M195" s="14">
        <v>25984.699999999997</v>
      </c>
      <c r="N195" s="14">
        <v>4149219.8333333344</v>
      </c>
      <c r="O195" s="54">
        <v>239.9</v>
      </c>
      <c r="P195" s="54">
        <v>12965</v>
      </c>
      <c r="Q195" s="14">
        <f t="shared" si="23"/>
        <v>4188409.4333333345</v>
      </c>
      <c r="R195" s="14">
        <f t="shared" si="24"/>
        <v>6911309.5000000019</v>
      </c>
      <c r="S195" s="14">
        <f t="shared" si="25"/>
        <v>5689224.366666669</v>
      </c>
    </row>
    <row r="196" spans="1:19" s="51" customFormat="1" ht="18">
      <c r="A196" s="64" t="s">
        <v>95</v>
      </c>
      <c r="B196" s="14">
        <v>436412.2</v>
      </c>
      <c r="C196" s="14">
        <v>-1671049.3</v>
      </c>
      <c r="D196" s="14">
        <f t="shared" si="21"/>
        <v>-1234637.1000000001</v>
      </c>
      <c r="E196" s="14">
        <v>168204</v>
      </c>
      <c r="F196" s="14">
        <v>2013956.6</v>
      </c>
      <c r="G196" s="14">
        <v>702213.3</v>
      </c>
      <c r="H196" s="52">
        <v>0</v>
      </c>
      <c r="I196" s="52">
        <v>1241186.3999999999</v>
      </c>
      <c r="J196" s="53">
        <v>-1133403.9000000001</v>
      </c>
      <c r="K196" s="14">
        <v>-168824.19999999998</v>
      </c>
      <c r="L196" s="14">
        <f t="shared" si="22"/>
        <v>2823332.2</v>
      </c>
      <c r="M196" s="14">
        <v>26206.5</v>
      </c>
      <c r="N196" s="14">
        <v>4407513.6000000006</v>
      </c>
      <c r="O196" s="54">
        <v>1209.8000000000002</v>
      </c>
      <c r="P196" s="54">
        <v>12965</v>
      </c>
      <c r="Q196" s="14">
        <f t="shared" si="23"/>
        <v>4447894.9000000004</v>
      </c>
      <c r="R196" s="14">
        <f t="shared" si="24"/>
        <v>7271227.1000000006</v>
      </c>
      <c r="S196" s="14">
        <f t="shared" si="25"/>
        <v>6036590</v>
      </c>
    </row>
    <row r="197" spans="1:19" s="51" customFormat="1" ht="18">
      <c r="A197" s="64" t="s">
        <v>96</v>
      </c>
      <c r="B197" s="14">
        <v>506660.3</v>
      </c>
      <c r="C197" s="14">
        <v>-1702838.3333333335</v>
      </c>
      <c r="D197" s="14">
        <f t="shared" si="21"/>
        <v>-1196178.0333333334</v>
      </c>
      <c r="E197" s="14">
        <v>194000.9</v>
      </c>
      <c r="F197" s="14">
        <v>2044729.3666666667</v>
      </c>
      <c r="G197" s="14">
        <v>627926.4</v>
      </c>
      <c r="H197" s="52">
        <v>0</v>
      </c>
      <c r="I197" s="52">
        <v>1240546.5</v>
      </c>
      <c r="J197" s="53">
        <v>-1120646.9000000001</v>
      </c>
      <c r="K197" s="14">
        <v>-184226.69999999998</v>
      </c>
      <c r="L197" s="14">
        <f t="shared" si="22"/>
        <v>2802329.5666666664</v>
      </c>
      <c r="M197" s="14">
        <v>24278.799999999999</v>
      </c>
      <c r="N197" s="14">
        <v>4485736.8666666672</v>
      </c>
      <c r="O197" s="54">
        <v>1135.1999999999998</v>
      </c>
      <c r="P197" s="54">
        <v>12965</v>
      </c>
      <c r="Q197" s="14">
        <f t="shared" si="23"/>
        <v>4524115.8666666672</v>
      </c>
      <c r="R197" s="14">
        <f t="shared" si="24"/>
        <v>7326445.4333333336</v>
      </c>
      <c r="S197" s="14">
        <f t="shared" si="25"/>
        <v>6130267.4000000004</v>
      </c>
    </row>
    <row r="198" spans="1:19" s="51" customFormat="1" ht="18">
      <c r="A198" s="64" t="s">
        <v>97</v>
      </c>
      <c r="B198" s="14">
        <v>635377.79999999993</v>
      </c>
      <c r="C198" s="14">
        <v>-1791096.8666666667</v>
      </c>
      <c r="D198" s="14">
        <f t="shared" si="21"/>
        <v>-1155719.0666666669</v>
      </c>
      <c r="E198" s="14">
        <v>124891.5</v>
      </c>
      <c r="F198" s="14">
        <v>2042523.2333333334</v>
      </c>
      <c r="G198" s="14">
        <v>627106.4</v>
      </c>
      <c r="H198" s="52">
        <v>0</v>
      </c>
      <c r="I198" s="52">
        <v>1240546.5</v>
      </c>
      <c r="J198" s="53">
        <v>-1147917.2000000002</v>
      </c>
      <c r="K198" s="14">
        <v>-172578.9</v>
      </c>
      <c r="L198" s="14">
        <f t="shared" si="22"/>
        <v>2714571.5333333332</v>
      </c>
      <c r="M198" s="14">
        <v>25528.5</v>
      </c>
      <c r="N198" s="14">
        <v>4520537.833333333</v>
      </c>
      <c r="O198" s="54">
        <v>1121.9000000000001</v>
      </c>
      <c r="P198" s="54">
        <v>12965</v>
      </c>
      <c r="Q198" s="14">
        <f t="shared" si="23"/>
        <v>4560153.2333333334</v>
      </c>
      <c r="R198" s="14">
        <f t="shared" si="24"/>
        <v>7274724.7666666666</v>
      </c>
      <c r="S198" s="14">
        <f t="shared" si="25"/>
        <v>6119005.6999999993</v>
      </c>
    </row>
    <row r="199" spans="1:19" s="51" customFormat="1" ht="18">
      <c r="A199" s="64" t="s">
        <v>98</v>
      </c>
      <c r="B199" s="14">
        <v>677864.5</v>
      </c>
      <c r="C199" s="14">
        <v>-1773190.5</v>
      </c>
      <c r="D199" s="14">
        <f t="shared" si="21"/>
        <v>-1095326</v>
      </c>
      <c r="E199" s="14">
        <v>45365.4</v>
      </c>
      <c r="F199" s="14">
        <v>2096295.7000000002</v>
      </c>
      <c r="G199" s="14">
        <v>822771.19999999995</v>
      </c>
      <c r="H199" s="52">
        <v>0</v>
      </c>
      <c r="I199" s="52">
        <v>1238638.2000000002</v>
      </c>
      <c r="J199" s="53">
        <v>-1094367.8999999999</v>
      </c>
      <c r="K199" s="14">
        <v>-172112.80000000002</v>
      </c>
      <c r="L199" s="14">
        <f t="shared" si="22"/>
        <v>2936589.8000000003</v>
      </c>
      <c r="M199" s="14">
        <v>24195.500000000004</v>
      </c>
      <c r="N199" s="14">
        <v>4559406.8</v>
      </c>
      <c r="O199" s="54">
        <v>1112.6000000000001</v>
      </c>
      <c r="P199" s="54">
        <v>12965</v>
      </c>
      <c r="Q199" s="14">
        <f t="shared" si="23"/>
        <v>4597679.8999999994</v>
      </c>
      <c r="R199" s="14">
        <f t="shared" si="24"/>
        <v>7534269.6999999993</v>
      </c>
      <c r="S199" s="14">
        <f t="shared" si="25"/>
        <v>6438943.6999999993</v>
      </c>
    </row>
    <row r="200" spans="1:19" s="51" customFormat="1" ht="18">
      <c r="A200" s="64" t="s">
        <v>99</v>
      </c>
      <c r="B200" s="14">
        <v>602469.89999999991</v>
      </c>
      <c r="C200" s="14">
        <v>-1835205.5666666669</v>
      </c>
      <c r="D200" s="14">
        <f t="shared" si="21"/>
        <v>-1232735.666666667</v>
      </c>
      <c r="E200" s="14">
        <v>0</v>
      </c>
      <c r="F200" s="14">
        <v>2123158.8666666667</v>
      </c>
      <c r="G200" s="14">
        <v>820018.9</v>
      </c>
      <c r="H200" s="52">
        <v>0</v>
      </c>
      <c r="I200" s="52">
        <v>1236636.5</v>
      </c>
      <c r="J200" s="53">
        <v>-1101348.8666666667</v>
      </c>
      <c r="K200" s="14">
        <v>-158605.29999999999</v>
      </c>
      <c r="L200" s="14">
        <f t="shared" si="22"/>
        <v>2919860.1</v>
      </c>
      <c r="M200" s="14">
        <v>23998.633333333335</v>
      </c>
      <c r="N200" s="14">
        <v>4610595.1333333328</v>
      </c>
      <c r="O200" s="54">
        <v>1094.9999999999998</v>
      </c>
      <c r="P200" s="54">
        <v>12965</v>
      </c>
      <c r="Q200" s="14">
        <f t="shared" si="23"/>
        <v>4648653.7666666666</v>
      </c>
      <c r="R200" s="14">
        <f t="shared" si="24"/>
        <v>7568513.8666666672</v>
      </c>
      <c r="S200" s="14">
        <f t="shared" si="25"/>
        <v>6335778.2000000002</v>
      </c>
    </row>
    <row r="201" spans="1:19" s="51" customFormat="1" ht="18">
      <c r="A201" s="64" t="s">
        <v>100</v>
      </c>
      <c r="B201" s="14">
        <v>554679.5</v>
      </c>
      <c r="C201" s="14">
        <v>-1869279.2333333332</v>
      </c>
      <c r="D201" s="14">
        <f t="shared" ref="D201:D211" si="26">SUM(B201:C201)</f>
        <v>-1314599.7333333332</v>
      </c>
      <c r="E201" s="14">
        <v>0</v>
      </c>
      <c r="F201" s="14">
        <v>2169075.3333333335</v>
      </c>
      <c r="G201" s="14">
        <v>811827.09999999986</v>
      </c>
      <c r="H201" s="52">
        <v>0</v>
      </c>
      <c r="I201" s="52">
        <v>1234828.3</v>
      </c>
      <c r="J201" s="53">
        <v>-1052384.8333333335</v>
      </c>
      <c r="K201" s="14">
        <v>-189886.5</v>
      </c>
      <c r="L201" s="14">
        <f t="shared" si="22"/>
        <v>2973459.4</v>
      </c>
      <c r="M201" s="14">
        <v>24264.566666666666</v>
      </c>
      <c r="N201" s="14">
        <v>4635012.2666666666</v>
      </c>
      <c r="O201" s="54">
        <v>1081.6000000000001</v>
      </c>
      <c r="P201" s="54">
        <v>12965</v>
      </c>
      <c r="Q201" s="14">
        <f t="shared" si="23"/>
        <v>4673323.4333333327</v>
      </c>
      <c r="R201" s="14">
        <f t="shared" si="24"/>
        <v>7646782.8333333321</v>
      </c>
      <c r="S201" s="14">
        <f t="shared" si="25"/>
        <v>6332183.0999999987</v>
      </c>
    </row>
    <row r="202" spans="1:19" s="51" customFormat="1" ht="18">
      <c r="A202" s="64" t="s">
        <v>101</v>
      </c>
      <c r="B202" s="14">
        <v>792357.5</v>
      </c>
      <c r="C202" s="14">
        <v>-1993797.4999999998</v>
      </c>
      <c r="D202" s="14">
        <f t="shared" si="26"/>
        <v>-1201439.9999999998</v>
      </c>
      <c r="E202" s="14">
        <v>0</v>
      </c>
      <c r="F202" s="14">
        <v>2194239</v>
      </c>
      <c r="G202" s="14">
        <v>816753</v>
      </c>
      <c r="H202" s="52">
        <v>0</v>
      </c>
      <c r="I202" s="52">
        <v>1233257.3</v>
      </c>
      <c r="J202" s="53">
        <v>-1192500.5</v>
      </c>
      <c r="K202" s="14">
        <v>-191157.9</v>
      </c>
      <c r="L202" s="14">
        <f t="shared" si="22"/>
        <v>2860590.9</v>
      </c>
      <c r="M202" s="14">
        <v>25784.5</v>
      </c>
      <c r="N202" s="14">
        <v>4746289.9000000013</v>
      </c>
      <c r="O202" s="54">
        <v>1070.1000000000001</v>
      </c>
      <c r="P202" s="54">
        <v>12965</v>
      </c>
      <c r="Q202" s="14">
        <f t="shared" si="23"/>
        <v>4786109.5000000009</v>
      </c>
      <c r="R202" s="14">
        <f t="shared" si="24"/>
        <v>7646700.4000000004</v>
      </c>
      <c r="S202" s="14">
        <f t="shared" si="25"/>
        <v>6445260.4000000004</v>
      </c>
    </row>
    <row r="203" spans="1:19" s="51" customFormat="1" ht="18">
      <c r="A203" s="64" t="s">
        <v>102</v>
      </c>
      <c r="B203" s="14">
        <v>733647.5</v>
      </c>
      <c r="C203" s="14">
        <v>-2023617.5333333334</v>
      </c>
      <c r="D203" s="14">
        <f t="shared" si="26"/>
        <v>-1289970.0333333334</v>
      </c>
      <c r="E203" s="14">
        <v>36468.5</v>
      </c>
      <c r="F203" s="14">
        <v>2177094.7333333339</v>
      </c>
      <c r="G203" s="14">
        <v>821346.5</v>
      </c>
      <c r="H203" s="52">
        <v>0</v>
      </c>
      <c r="I203" s="52">
        <v>1232048.2000000002</v>
      </c>
      <c r="J203" s="53">
        <v>-1095765.5</v>
      </c>
      <c r="K203" s="14">
        <v>-236117.8</v>
      </c>
      <c r="L203" s="14">
        <f t="shared" si="22"/>
        <v>2935074.6333333338</v>
      </c>
      <c r="M203" s="14">
        <v>25433.300000000003</v>
      </c>
      <c r="N203" s="14">
        <v>4821793.7666666675</v>
      </c>
      <c r="O203" s="54">
        <v>1056.3</v>
      </c>
      <c r="P203" s="54">
        <v>12965</v>
      </c>
      <c r="Q203" s="14">
        <f t="shared" si="23"/>
        <v>4861248.3666666672</v>
      </c>
      <c r="R203" s="14">
        <f t="shared" si="24"/>
        <v>7796323.0000000009</v>
      </c>
      <c r="S203" s="14">
        <f t="shared" si="25"/>
        <v>6506352.9666666677</v>
      </c>
    </row>
    <row r="204" spans="1:19" s="51" customFormat="1" ht="18">
      <c r="A204" s="64" t="s">
        <v>103</v>
      </c>
      <c r="B204" s="14">
        <v>692505.59999999986</v>
      </c>
      <c r="C204" s="14">
        <v>-2001006.0666666669</v>
      </c>
      <c r="D204" s="14">
        <f t="shared" si="26"/>
        <v>-1308500.466666667</v>
      </c>
      <c r="E204" s="14">
        <v>97253.4</v>
      </c>
      <c r="F204" s="14">
        <v>2182778.9666666663</v>
      </c>
      <c r="G204" s="14">
        <v>831126.7</v>
      </c>
      <c r="H204" s="52">
        <v>0</v>
      </c>
      <c r="I204" s="52">
        <v>1230114.2000000002</v>
      </c>
      <c r="J204" s="53">
        <v>-1119566.2999999998</v>
      </c>
      <c r="K204" s="14">
        <v>-192272.09999999998</v>
      </c>
      <c r="L204" s="14">
        <f t="shared" si="22"/>
        <v>3029434.8666666667</v>
      </c>
      <c r="M204" s="14">
        <v>13469.1</v>
      </c>
      <c r="N204" s="14">
        <v>4954236.5333333332</v>
      </c>
      <c r="O204" s="54">
        <v>1044.1000000000001</v>
      </c>
      <c r="P204" s="54">
        <v>12836.2</v>
      </c>
      <c r="Q204" s="14">
        <f t="shared" si="23"/>
        <v>4981585.9333333327</v>
      </c>
      <c r="R204" s="14">
        <f t="shared" si="24"/>
        <v>8011020.7999999989</v>
      </c>
      <c r="S204" s="14">
        <f t="shared" si="25"/>
        <v>6702520.3333333321</v>
      </c>
    </row>
    <row r="205" spans="1:19" s="51" customFormat="1" ht="18">
      <c r="A205" s="64" t="s">
        <v>104</v>
      </c>
      <c r="B205" s="14">
        <v>683666.2</v>
      </c>
      <c r="C205" s="14">
        <v>-2153564.4</v>
      </c>
      <c r="D205" s="14">
        <f t="shared" si="26"/>
        <v>-1469898.2</v>
      </c>
      <c r="E205" s="14">
        <v>153944.29999999999</v>
      </c>
      <c r="F205" s="14">
        <v>2155368.8999999994</v>
      </c>
      <c r="G205" s="14">
        <v>839227.89999999991</v>
      </c>
      <c r="H205" s="52">
        <v>0</v>
      </c>
      <c r="I205" s="52">
        <v>1226068.6000000001</v>
      </c>
      <c r="J205" s="53">
        <v>-1016318.6</v>
      </c>
      <c r="K205" s="14">
        <v>-235701.60000000003</v>
      </c>
      <c r="L205" s="14">
        <f t="shared" si="22"/>
        <v>3122589.4999999991</v>
      </c>
      <c r="M205" s="14">
        <v>11883.1</v>
      </c>
      <c r="N205" s="14">
        <v>5084034.8</v>
      </c>
      <c r="O205" s="54">
        <v>1059.1000000000001</v>
      </c>
      <c r="P205" s="54">
        <v>12836.2</v>
      </c>
      <c r="Q205" s="14">
        <f t="shared" si="23"/>
        <v>5109813.1999999993</v>
      </c>
      <c r="R205" s="14">
        <f t="shared" si="24"/>
        <v>8232402.6999999983</v>
      </c>
      <c r="S205" s="14">
        <f t="shared" si="25"/>
        <v>6762504.4999999981</v>
      </c>
    </row>
    <row r="206" spans="1:19" s="51" customFormat="1" ht="18">
      <c r="A206" s="64" t="s">
        <v>105</v>
      </c>
      <c r="B206" s="14">
        <v>662612.39999999991</v>
      </c>
      <c r="C206" s="14">
        <v>-2143035.0999999996</v>
      </c>
      <c r="D206" s="14">
        <f t="shared" si="26"/>
        <v>-1480422.6999999997</v>
      </c>
      <c r="E206" s="14">
        <v>103537.9</v>
      </c>
      <c r="F206" s="14">
        <v>2110892.4666666668</v>
      </c>
      <c r="G206" s="14">
        <v>900757</v>
      </c>
      <c r="H206" s="52">
        <v>0</v>
      </c>
      <c r="I206" s="52">
        <v>1380012.9000000001</v>
      </c>
      <c r="J206" s="53">
        <v>-973435.66666666674</v>
      </c>
      <c r="K206" s="14">
        <v>-217081.8</v>
      </c>
      <c r="L206" s="14">
        <f t="shared" si="22"/>
        <v>3304682.8</v>
      </c>
      <c r="M206" s="14">
        <v>11830.800000000001</v>
      </c>
      <c r="N206" s="14">
        <v>5237391.4810000006</v>
      </c>
      <c r="O206" s="54">
        <v>1036.9000000000001</v>
      </c>
      <c r="P206" s="54">
        <v>12836.2</v>
      </c>
      <c r="Q206" s="14">
        <f t="shared" si="23"/>
        <v>5263095.381000001</v>
      </c>
      <c r="R206" s="14">
        <f t="shared" si="24"/>
        <v>8567778.1810000017</v>
      </c>
      <c r="S206" s="14">
        <f t="shared" si="25"/>
        <v>7087355.4810000025</v>
      </c>
    </row>
    <row r="207" spans="1:19" s="51" customFormat="1" ht="18">
      <c r="A207" s="64" t="s">
        <v>106</v>
      </c>
      <c r="B207" s="14">
        <v>684020.10000000009</v>
      </c>
      <c r="C207" s="14">
        <v>-2182771.6</v>
      </c>
      <c r="D207" s="14">
        <f t="shared" si="26"/>
        <v>-1498751.5</v>
      </c>
      <c r="E207" s="14">
        <v>295755.7</v>
      </c>
      <c r="F207" s="14">
        <v>2120589.4333333331</v>
      </c>
      <c r="G207" s="14">
        <v>871233.60000000009</v>
      </c>
      <c r="H207" s="52">
        <v>0</v>
      </c>
      <c r="I207" s="52">
        <v>1377870.8</v>
      </c>
      <c r="J207" s="53">
        <v>-1047640.8333333333</v>
      </c>
      <c r="K207" s="14">
        <v>-236333.2</v>
      </c>
      <c r="L207" s="14">
        <f t="shared" si="22"/>
        <v>3381475.5</v>
      </c>
      <c r="M207" s="14">
        <v>11825.6</v>
      </c>
      <c r="N207" s="14">
        <v>5337831.2</v>
      </c>
      <c r="O207" s="54">
        <v>1016.4</v>
      </c>
      <c r="P207" s="54">
        <v>12836.2</v>
      </c>
      <c r="Q207" s="14">
        <f t="shared" si="23"/>
        <v>5363509.4000000004</v>
      </c>
      <c r="R207" s="14">
        <f t="shared" si="24"/>
        <v>8744984.9000000004</v>
      </c>
      <c r="S207" s="14">
        <f t="shared" si="25"/>
        <v>7246233.4000000004</v>
      </c>
    </row>
    <row r="208" spans="1:19" s="51" customFormat="1" ht="18">
      <c r="A208" s="64" t="s">
        <v>107</v>
      </c>
      <c r="B208" s="14">
        <v>661599.89999999991</v>
      </c>
      <c r="C208" s="14">
        <v>-2230469.2000000007</v>
      </c>
      <c r="D208" s="14">
        <f t="shared" si="26"/>
        <v>-1568869.3000000007</v>
      </c>
      <c r="E208" s="14">
        <v>415256.8</v>
      </c>
      <c r="F208" s="14">
        <v>2075172.2000000002</v>
      </c>
      <c r="G208" s="14">
        <v>882844.9</v>
      </c>
      <c r="H208" s="52">
        <v>0</v>
      </c>
      <c r="I208" s="52">
        <v>1377870.8</v>
      </c>
      <c r="J208" s="53">
        <v>-1129734.3999999999</v>
      </c>
      <c r="K208" s="14">
        <v>-233301.19999999998</v>
      </c>
      <c r="L208" s="14">
        <f t="shared" si="22"/>
        <v>3388109.1</v>
      </c>
      <c r="M208" s="14">
        <v>11821.7</v>
      </c>
      <c r="N208" s="14">
        <v>5449654.2999999998</v>
      </c>
      <c r="O208" s="54">
        <v>995.5</v>
      </c>
      <c r="P208" s="54">
        <v>12836.2</v>
      </c>
      <c r="Q208" s="14">
        <f t="shared" si="23"/>
        <v>5475307.7000000002</v>
      </c>
      <c r="R208" s="14">
        <f t="shared" si="24"/>
        <v>8863416.8000000007</v>
      </c>
      <c r="S208" s="14">
        <f t="shared" si="25"/>
        <v>7294547.5</v>
      </c>
    </row>
    <row r="209" spans="1:19" s="51" customFormat="1" ht="18">
      <c r="A209" s="64" t="s">
        <v>108</v>
      </c>
      <c r="B209" s="14">
        <v>646132.6</v>
      </c>
      <c r="C209" s="14">
        <v>-2226779.5</v>
      </c>
      <c r="D209" s="14">
        <v>-1580646.9</v>
      </c>
      <c r="E209" s="14">
        <v>488651.3</v>
      </c>
      <c r="F209" s="14">
        <v>2103635.6</v>
      </c>
      <c r="G209" s="14">
        <v>830300.20000000007</v>
      </c>
      <c r="H209" s="52">
        <v>0</v>
      </c>
      <c r="I209" s="52">
        <v>1376661.6</v>
      </c>
      <c r="J209" s="53">
        <v>-1087920.7666666666</v>
      </c>
      <c r="K209" s="14">
        <v>-240230.3</v>
      </c>
      <c r="L209" s="14">
        <v>3471097.6333333338</v>
      </c>
      <c r="M209" s="14">
        <v>11866</v>
      </c>
      <c r="N209" s="14">
        <v>5615154.7333333334</v>
      </c>
      <c r="O209" s="54">
        <v>977.6</v>
      </c>
      <c r="P209" s="54">
        <v>12836.2</v>
      </c>
      <c r="Q209" s="14">
        <v>5640834.5333333332</v>
      </c>
      <c r="R209" s="14">
        <v>9111932.1666666679</v>
      </c>
      <c r="S209" s="14">
        <v>7531285.2666666675</v>
      </c>
    </row>
    <row r="210" spans="1:19" s="51" customFormat="1" ht="18">
      <c r="A210" s="64" t="s">
        <v>109</v>
      </c>
      <c r="B210" s="14">
        <v>711549.89999999991</v>
      </c>
      <c r="C210" s="14">
        <v>-2225388</v>
      </c>
      <c r="D210" s="14">
        <v>-1513838.1</v>
      </c>
      <c r="E210" s="14">
        <v>641722</v>
      </c>
      <c r="F210" s="14">
        <v>2133183.9</v>
      </c>
      <c r="G210" s="14">
        <v>835195.89999999991</v>
      </c>
      <c r="H210" s="52">
        <v>0</v>
      </c>
      <c r="I210" s="52">
        <v>1376661.6</v>
      </c>
      <c r="J210" s="53">
        <v>-1160023.2333333334</v>
      </c>
      <c r="K210" s="14">
        <v>-239229.8</v>
      </c>
      <c r="L210" s="14">
        <v>3587510.3666666672</v>
      </c>
      <c r="M210" s="14">
        <v>17743.900000000001</v>
      </c>
      <c r="N210" s="14">
        <v>5728863.0666666664</v>
      </c>
      <c r="O210" s="54">
        <v>1174.8000000000002</v>
      </c>
      <c r="P210" s="54">
        <v>12836.2</v>
      </c>
      <c r="Q210" s="14">
        <v>5760617.9666666668</v>
      </c>
      <c r="R210" s="14">
        <v>9348128.333333334</v>
      </c>
      <c r="S210" s="14">
        <v>7834290.2333333343</v>
      </c>
    </row>
    <row r="211" spans="1:19" s="51" customFormat="1" ht="18">
      <c r="A211" s="64" t="s">
        <v>110</v>
      </c>
      <c r="B211" s="14">
        <v>1002540.8</v>
      </c>
      <c r="C211" s="14">
        <v>-2461025.4</v>
      </c>
      <c r="D211" s="14">
        <v>-1458484.5999999999</v>
      </c>
      <c r="E211" s="14">
        <v>751335.6</v>
      </c>
      <c r="F211" s="14">
        <v>2180323.7000000002</v>
      </c>
      <c r="G211" s="14">
        <v>843573.9</v>
      </c>
      <c r="H211" s="52">
        <v>0</v>
      </c>
      <c r="I211" s="52">
        <v>1371442.2</v>
      </c>
      <c r="J211" s="53">
        <v>-1121922.5</v>
      </c>
      <c r="K211" s="14">
        <v>-250593.6</v>
      </c>
      <c r="L211" s="14">
        <v>3774159.3000000003</v>
      </c>
      <c r="M211" s="14">
        <v>13054.900000000001</v>
      </c>
      <c r="N211" s="14">
        <v>5775342.8000000007</v>
      </c>
      <c r="O211" s="54">
        <v>1170.2</v>
      </c>
      <c r="P211" s="54">
        <v>12836.2</v>
      </c>
      <c r="Q211" s="14">
        <v>5802404.1000000015</v>
      </c>
      <c r="R211" s="14">
        <v>9576563.4000000022</v>
      </c>
      <c r="S211" s="14">
        <v>8118078.8000000017</v>
      </c>
    </row>
    <row r="212" spans="1:19" s="51" customFormat="1" ht="18">
      <c r="A212" s="64" t="s">
        <v>111</v>
      </c>
      <c r="B212" s="14">
        <v>919421.89999999991</v>
      </c>
      <c r="C212" s="14">
        <v>-2460542.4</v>
      </c>
      <c r="D212" s="14">
        <v>-1541120.5</v>
      </c>
      <c r="E212" s="14">
        <v>839706.7</v>
      </c>
      <c r="F212" s="14">
        <v>2247885.7333333334</v>
      </c>
      <c r="G212" s="14">
        <v>828292.3</v>
      </c>
      <c r="H212" s="52">
        <v>0</v>
      </c>
      <c r="I212" s="52">
        <v>1371442.2</v>
      </c>
      <c r="J212" s="53">
        <v>-1093795.0333333332</v>
      </c>
      <c r="K212" s="14">
        <v>-278180.59999999998</v>
      </c>
      <c r="L212" s="14">
        <v>3915351.3000000003</v>
      </c>
      <c r="M212" s="14">
        <v>13195.900000000001</v>
      </c>
      <c r="N212" s="14">
        <v>5831007.2999999998</v>
      </c>
      <c r="O212" s="54">
        <v>1009.5000000000001</v>
      </c>
      <c r="P212" s="54">
        <v>12836.2</v>
      </c>
      <c r="Q212" s="14">
        <v>5858048.9000000004</v>
      </c>
      <c r="R212" s="14">
        <v>9773400.2000000011</v>
      </c>
      <c r="S212" s="14">
        <v>8232279.7000000011</v>
      </c>
    </row>
    <row r="213" spans="1:19" s="51" customFormat="1" ht="18">
      <c r="A213" s="64" t="s">
        <v>112</v>
      </c>
      <c r="B213" s="14">
        <v>916629.5</v>
      </c>
      <c r="C213" s="14">
        <v>-2488339.7000000002</v>
      </c>
      <c r="D213" s="14">
        <v>-1571710.2000000002</v>
      </c>
      <c r="E213" s="14">
        <v>806591.4</v>
      </c>
      <c r="F213" s="14">
        <v>2254384.5666666664</v>
      </c>
      <c r="G213" s="14">
        <v>704234.5</v>
      </c>
      <c r="H213" s="52">
        <v>0</v>
      </c>
      <c r="I213" s="52">
        <v>1367903.8</v>
      </c>
      <c r="J213" s="53">
        <v>-1228632.5666666669</v>
      </c>
      <c r="K213" s="14">
        <v>-189829.00000000003</v>
      </c>
      <c r="L213" s="14">
        <v>3714652.6999999997</v>
      </c>
      <c r="M213" s="14">
        <v>12206.2</v>
      </c>
      <c r="N213" s="14">
        <v>5918437.7999999998</v>
      </c>
      <c r="O213" s="54">
        <v>921.9</v>
      </c>
      <c r="P213" s="54">
        <v>12836.2</v>
      </c>
      <c r="Q213" s="14">
        <v>5944402.1000000006</v>
      </c>
      <c r="R213" s="14">
        <v>9659054.8000000007</v>
      </c>
      <c r="S213" s="14">
        <v>8087344.5999999996</v>
      </c>
    </row>
    <row r="214" spans="1:19" s="51" customFormat="1" ht="18">
      <c r="A214" s="64" t="s">
        <v>113</v>
      </c>
      <c r="B214" s="14">
        <v>845884.3</v>
      </c>
      <c r="C214" s="14">
        <v>-2417986.8000000003</v>
      </c>
      <c r="D214" s="14">
        <v>-1572102.5000000002</v>
      </c>
      <c r="E214" s="14">
        <v>629494.5</v>
      </c>
      <c r="F214" s="14">
        <v>2471900.9</v>
      </c>
      <c r="G214" s="14">
        <v>689001.3</v>
      </c>
      <c r="H214" s="52">
        <v>0</v>
      </c>
      <c r="I214" s="52">
        <v>1365759.1</v>
      </c>
      <c r="J214" s="53">
        <v>-1121364.5</v>
      </c>
      <c r="K214" s="14">
        <v>-241724.5</v>
      </c>
      <c r="L214" s="14">
        <v>3793066.8000000007</v>
      </c>
      <c r="M214" s="14">
        <v>20128.400000000005</v>
      </c>
      <c r="N214" s="14">
        <v>5989551.2000000002</v>
      </c>
      <c r="O214" s="54">
        <v>1008.3</v>
      </c>
      <c r="P214" s="54">
        <v>12836.2</v>
      </c>
      <c r="Q214" s="14">
        <v>6023524.1000000006</v>
      </c>
      <c r="R214" s="14">
        <v>9816590.9000000022</v>
      </c>
      <c r="S214" s="14">
        <v>8244488.4000000013</v>
      </c>
    </row>
    <row r="215" spans="1:19" s="51" customFormat="1" ht="18">
      <c r="A215" s="64" t="s">
        <v>114</v>
      </c>
      <c r="B215" s="14">
        <v>859228.7</v>
      </c>
      <c r="C215" s="14">
        <v>-2495082.5</v>
      </c>
      <c r="D215" s="14">
        <v>-1635853.8</v>
      </c>
      <c r="E215" s="14">
        <v>614541.4</v>
      </c>
      <c r="F215" s="14">
        <v>2507399</v>
      </c>
      <c r="G215" s="14">
        <v>754175.1</v>
      </c>
      <c r="H215" s="52">
        <v>0</v>
      </c>
      <c r="I215" s="52">
        <v>1363044.7</v>
      </c>
      <c r="J215" s="53">
        <v>-1160948.4666666668</v>
      </c>
      <c r="K215" s="14">
        <v>-272937</v>
      </c>
      <c r="L215" s="14">
        <v>3805274.7333333334</v>
      </c>
      <c r="M215" s="14">
        <v>14144.1</v>
      </c>
      <c r="N215" s="14">
        <v>6115995.8999999994</v>
      </c>
      <c r="O215" s="54">
        <v>892</v>
      </c>
      <c r="P215" s="54">
        <v>12836.2</v>
      </c>
      <c r="Q215" s="14">
        <v>6143868.1999999993</v>
      </c>
      <c r="R215" s="14">
        <v>9949142.9333333336</v>
      </c>
      <c r="S215" s="14">
        <v>8313289.1333333328</v>
      </c>
    </row>
    <row r="216" spans="1:19" s="51" customFormat="1" ht="18">
      <c r="A216" s="64" t="s">
        <v>115</v>
      </c>
      <c r="B216" s="14">
        <v>808399.39999999991</v>
      </c>
      <c r="C216" s="14">
        <v>-2515721.1</v>
      </c>
      <c r="D216" s="14">
        <v>-1707321.7000000002</v>
      </c>
      <c r="E216" s="14">
        <v>584716.1</v>
      </c>
      <c r="F216" s="14">
        <v>2569365.1000000006</v>
      </c>
      <c r="G216" s="14">
        <v>747582.60000000009</v>
      </c>
      <c r="H216" s="52">
        <v>0</v>
      </c>
      <c r="I216" s="52">
        <v>1362251.7</v>
      </c>
      <c r="J216" s="53">
        <v>-1105556.6333333335</v>
      </c>
      <c r="K216" s="14">
        <v>-261701.40000000002</v>
      </c>
      <c r="L216" s="14">
        <v>3896657.4666666673</v>
      </c>
      <c r="M216" s="14">
        <v>12297.300000000001</v>
      </c>
      <c r="N216" s="14">
        <v>6296210.9999999981</v>
      </c>
      <c r="O216" s="54">
        <v>875.4</v>
      </c>
      <c r="P216" s="54">
        <v>12836.2</v>
      </c>
      <c r="Q216" s="14">
        <v>6322219.8999999985</v>
      </c>
      <c r="R216" s="14">
        <v>10218877.366666665</v>
      </c>
      <c r="S216" s="14">
        <v>8511555.666666666</v>
      </c>
    </row>
    <row r="217" spans="1:19" s="51" customFormat="1" ht="18">
      <c r="A217" s="64" t="s">
        <v>116</v>
      </c>
      <c r="B217" s="14">
        <v>746176.89999999991</v>
      </c>
      <c r="C217" s="14">
        <v>-2359494.1</v>
      </c>
      <c r="D217" s="14">
        <v>-1613317.2000000002</v>
      </c>
      <c r="E217" s="14">
        <v>1017484.8</v>
      </c>
      <c r="F217" s="14">
        <v>2553085.0000000005</v>
      </c>
      <c r="G217" s="14">
        <v>759743.8</v>
      </c>
      <c r="H217" s="52">
        <v>0</v>
      </c>
      <c r="I217" s="52">
        <v>1355991.1</v>
      </c>
      <c r="J217" s="53">
        <v>-1210704.8</v>
      </c>
      <c r="K217" s="14">
        <v>-292443.99999999994</v>
      </c>
      <c r="L217" s="14">
        <v>4183155.9000000013</v>
      </c>
      <c r="M217" s="14">
        <v>12345.800000000001</v>
      </c>
      <c r="N217" s="14">
        <v>6435052.0999999996</v>
      </c>
      <c r="O217" s="54">
        <v>858.6</v>
      </c>
      <c r="P217" s="54">
        <v>12836.2</v>
      </c>
      <c r="Q217" s="14">
        <v>6461092.6999999993</v>
      </c>
      <c r="R217" s="14">
        <v>10644248.600000001</v>
      </c>
      <c r="S217" s="14">
        <v>9030931.4000000004</v>
      </c>
    </row>
    <row r="218" spans="1:19" s="51" customFormat="1" ht="18">
      <c r="A218" s="64" t="s">
        <v>117</v>
      </c>
      <c r="B218" s="14">
        <v>978876.09999999986</v>
      </c>
      <c r="C218" s="14">
        <v>-2700034.9</v>
      </c>
      <c r="D218" s="14">
        <v>-1721158.8</v>
      </c>
      <c r="E218" s="14">
        <v>1017484.8</v>
      </c>
      <c r="F218" s="14">
        <v>2597302.8000000003</v>
      </c>
      <c r="G218" s="14">
        <v>747583.39999999991</v>
      </c>
      <c r="H218" s="52">
        <v>0</v>
      </c>
      <c r="I218" s="52">
        <v>1354852.5</v>
      </c>
      <c r="J218" s="53">
        <v>-1270792.9666666668</v>
      </c>
      <c r="K218" s="14">
        <v>-303069</v>
      </c>
      <c r="L218" s="14">
        <v>4143361.5333333332</v>
      </c>
      <c r="M218" s="14">
        <v>20347.300000000003</v>
      </c>
      <c r="N218" s="14">
        <v>6557048.9999999991</v>
      </c>
      <c r="O218" s="54">
        <v>966.9</v>
      </c>
      <c r="P218" s="54">
        <v>12836.2</v>
      </c>
      <c r="Q218" s="14">
        <v>6591199.3999999994</v>
      </c>
      <c r="R218" s="14">
        <v>10734560.933333334</v>
      </c>
      <c r="S218" s="14">
        <v>9013402.1333333328</v>
      </c>
    </row>
    <row r="219" spans="1:19" s="51" customFormat="1" ht="18">
      <c r="A219" s="64" t="s">
        <v>122</v>
      </c>
      <c r="B219" s="14">
        <v>852897.79999999981</v>
      </c>
      <c r="C219" s="14">
        <v>-2702332.9</v>
      </c>
      <c r="D219" s="14">
        <v>-1849435.1</v>
      </c>
      <c r="E219" s="14">
        <v>1017484.8</v>
      </c>
      <c r="F219" s="14">
        <v>2579089</v>
      </c>
      <c r="G219" s="14">
        <v>818836.20000000007</v>
      </c>
      <c r="H219" s="52">
        <v>0</v>
      </c>
      <c r="I219" s="52">
        <v>1354852.4000000001</v>
      </c>
      <c r="J219" s="53">
        <v>-1262707.9333333333</v>
      </c>
      <c r="K219" s="14">
        <v>-269584.69999999995</v>
      </c>
      <c r="L219" s="14">
        <v>4237969.7666666666</v>
      </c>
      <c r="M219" s="14">
        <v>12912.4</v>
      </c>
      <c r="N219" s="14">
        <v>6615512.9000000013</v>
      </c>
      <c r="O219" s="54">
        <v>949.69999999999993</v>
      </c>
      <c r="P219" s="54">
        <v>12836.2</v>
      </c>
      <c r="Q219" s="14">
        <v>6642211.200000002</v>
      </c>
      <c r="R219" s="14">
        <v>10880180.966666669</v>
      </c>
      <c r="S219" s="14">
        <v>9030745.866666669</v>
      </c>
    </row>
    <row r="220" spans="1:19" s="51" customFormat="1" ht="18">
      <c r="A220" s="64" t="s">
        <v>123</v>
      </c>
      <c r="B220" s="14">
        <v>838044.2</v>
      </c>
      <c r="C220" s="14">
        <v>-2715412.5000000005</v>
      </c>
      <c r="D220" s="14">
        <v>-1877368.3000000005</v>
      </c>
      <c r="E220" s="14">
        <v>1017484.8</v>
      </c>
      <c r="F220" s="14">
        <v>2618505.4</v>
      </c>
      <c r="G220" s="14">
        <v>1058120.3</v>
      </c>
      <c r="H220" s="52">
        <v>0</v>
      </c>
      <c r="I220" s="52">
        <v>1353643.2</v>
      </c>
      <c r="J220" s="53">
        <v>-1456509.2999999998</v>
      </c>
      <c r="K220" s="14">
        <v>-244860.29999999996</v>
      </c>
      <c r="L220" s="14">
        <v>4346384.1000000006</v>
      </c>
      <c r="M220" s="14">
        <v>12870.500000000002</v>
      </c>
      <c r="N220" s="14">
        <v>6779346.0999999996</v>
      </c>
      <c r="O220" s="54">
        <v>710</v>
      </c>
      <c r="P220" s="54">
        <v>12836.2</v>
      </c>
      <c r="Q220" s="14">
        <v>6805762.7999999998</v>
      </c>
      <c r="R220" s="14">
        <v>11152146.9</v>
      </c>
      <c r="S220" s="14">
        <v>9274778.5999999996</v>
      </c>
    </row>
    <row r="221" spans="1:19" s="51" customFormat="1" ht="18">
      <c r="A221" s="64" t="s">
        <v>124</v>
      </c>
      <c r="B221" s="14">
        <v>778640.69999999972</v>
      </c>
      <c r="C221" s="14">
        <v>-2679410.4000000004</v>
      </c>
      <c r="D221" s="14">
        <v>-1900769.7000000007</v>
      </c>
      <c r="E221" s="14">
        <v>1017484.8</v>
      </c>
      <c r="F221" s="14">
        <v>2607125.8333333335</v>
      </c>
      <c r="G221" s="14">
        <v>960321.89999999991</v>
      </c>
      <c r="H221" s="52">
        <v>0</v>
      </c>
      <c r="I221" s="52">
        <v>1346643.2</v>
      </c>
      <c r="J221" s="53">
        <v>-1294467.8333333333</v>
      </c>
      <c r="K221" s="14">
        <v>-244063.4</v>
      </c>
      <c r="L221" s="14">
        <v>4393044.5</v>
      </c>
      <c r="M221" s="14">
        <v>12942.2</v>
      </c>
      <c r="N221" s="14">
        <v>6958543.9333333345</v>
      </c>
      <c r="O221" s="54">
        <v>689.6</v>
      </c>
      <c r="P221" s="54">
        <v>12836.2</v>
      </c>
      <c r="Q221" s="14">
        <v>6985011.9333333345</v>
      </c>
      <c r="R221" s="14">
        <v>11378056.433333334</v>
      </c>
      <c r="S221" s="14">
        <v>9477286.7333333343</v>
      </c>
    </row>
    <row r="222" spans="1:19" s="51" customFormat="1" ht="18">
      <c r="A222" s="64" t="s">
        <v>125</v>
      </c>
      <c r="B222" s="14">
        <v>973591.99999999988</v>
      </c>
      <c r="C222" s="14">
        <v>-2974448.9</v>
      </c>
      <c r="D222" s="14">
        <v>-2000856.9</v>
      </c>
      <c r="E222" s="14">
        <v>1017484.8</v>
      </c>
      <c r="F222" s="14">
        <v>2688222.4666666668</v>
      </c>
      <c r="G222" s="14">
        <v>977344.10000000009</v>
      </c>
      <c r="H222" s="52">
        <v>0</v>
      </c>
      <c r="I222" s="52">
        <v>1346311.5</v>
      </c>
      <c r="J222" s="53">
        <v>-1461363.4666666666</v>
      </c>
      <c r="K222" s="14">
        <v>-135517.19999999998</v>
      </c>
      <c r="L222" s="14">
        <v>4432482.2</v>
      </c>
      <c r="M222" s="14">
        <v>21334</v>
      </c>
      <c r="N222" s="14">
        <v>7041989.4666666659</v>
      </c>
      <c r="O222" s="54">
        <v>702.4</v>
      </c>
      <c r="P222" s="54">
        <v>12836.2</v>
      </c>
      <c r="Q222" s="14">
        <v>7076862.0666666664</v>
      </c>
      <c r="R222" s="14">
        <v>11509344.266666666</v>
      </c>
      <c r="S222" s="14">
        <v>9508487.3666666672</v>
      </c>
    </row>
    <row r="223" spans="1:19" s="51" customFormat="1" ht="18">
      <c r="A223" s="64" t="s">
        <v>128</v>
      </c>
      <c r="B223" s="14">
        <v>1022833.1</v>
      </c>
      <c r="C223" s="14">
        <v>-2995163</v>
      </c>
      <c r="D223" s="14">
        <v>-1972329.9</v>
      </c>
      <c r="E223" s="14">
        <v>132386.20000000001</v>
      </c>
      <c r="F223" s="14">
        <v>2683835.5</v>
      </c>
      <c r="G223" s="14">
        <v>937564.9</v>
      </c>
      <c r="H223" s="52">
        <v>0</v>
      </c>
      <c r="I223" s="52">
        <v>2362001.5</v>
      </c>
      <c r="J223" s="53">
        <v>-1448226.4</v>
      </c>
      <c r="K223" s="14">
        <v>-138190.5</v>
      </c>
      <c r="L223" s="14">
        <v>4529371.1999999993</v>
      </c>
      <c r="M223" s="14">
        <v>12641.9</v>
      </c>
      <c r="N223" s="14">
        <v>7133840.700000002</v>
      </c>
      <c r="O223" s="54">
        <v>682</v>
      </c>
      <c r="P223" s="54">
        <v>12836.2</v>
      </c>
      <c r="Q223" s="14">
        <v>7160000.8000000026</v>
      </c>
      <c r="R223" s="14">
        <v>11689372.000000002</v>
      </c>
      <c r="S223" s="14">
        <v>9717042.1000000015</v>
      </c>
    </row>
    <row r="224" spans="1:19" s="51" customFormat="1" ht="18">
      <c r="A224" s="64" t="s">
        <v>130</v>
      </c>
      <c r="B224" s="14">
        <v>869784.8</v>
      </c>
      <c r="C224" s="14">
        <v>-2839651.4</v>
      </c>
      <c r="D224" s="14">
        <v>-1969866.5999999999</v>
      </c>
      <c r="E224" s="14">
        <v>39248.6</v>
      </c>
      <c r="F224" s="14">
        <v>2699318.1999999997</v>
      </c>
      <c r="G224" s="14">
        <v>930917.5</v>
      </c>
      <c r="H224" s="52">
        <v>0</v>
      </c>
      <c r="I224" s="52">
        <v>2356416.2999999998</v>
      </c>
      <c r="J224" s="53">
        <v>-1280183.3000000003</v>
      </c>
      <c r="K224" s="14">
        <v>-270962</v>
      </c>
      <c r="L224" s="14">
        <v>4474755.2999999989</v>
      </c>
      <c r="M224" s="14">
        <v>12718.699999999999</v>
      </c>
      <c r="N224" s="14">
        <v>7058849.7999999989</v>
      </c>
      <c r="O224" s="54">
        <v>643</v>
      </c>
      <c r="P224" s="54">
        <v>12836.2</v>
      </c>
      <c r="Q224" s="14">
        <v>7085047.6999999993</v>
      </c>
      <c r="R224" s="14">
        <v>11559802.999999998</v>
      </c>
      <c r="S224" s="14">
        <v>9589936.3999999985</v>
      </c>
    </row>
    <row r="225" spans="1:20" s="51" customFormat="1" ht="18">
      <c r="A225" s="64" t="s">
        <v>112</v>
      </c>
      <c r="B225" s="14">
        <v>764313.19999999972</v>
      </c>
      <c r="C225" s="14">
        <v>-2840613.1</v>
      </c>
      <c r="D225" s="14">
        <v>-2076299.9000000004</v>
      </c>
      <c r="E225" s="14">
        <v>0</v>
      </c>
      <c r="F225" s="14">
        <v>2760316.6</v>
      </c>
      <c r="G225" s="14">
        <v>904814.6</v>
      </c>
      <c r="H225" s="52">
        <v>0</v>
      </c>
      <c r="I225" s="52">
        <v>2354044.9000000004</v>
      </c>
      <c r="J225" s="53">
        <v>-1282107.3</v>
      </c>
      <c r="K225" s="14">
        <v>-268481</v>
      </c>
      <c r="L225" s="14">
        <v>4468587.8000000007</v>
      </c>
      <c r="M225" s="14">
        <v>20637.700000000004</v>
      </c>
      <c r="N225" s="14">
        <v>7146924.8999999994</v>
      </c>
      <c r="O225" s="54">
        <v>874.1</v>
      </c>
      <c r="P225" s="54">
        <v>12836.2</v>
      </c>
      <c r="Q225" s="14">
        <v>7181272.8999999994</v>
      </c>
      <c r="R225" s="14">
        <v>11649860.699999999</v>
      </c>
      <c r="S225" s="14">
        <v>9573560.8000000007</v>
      </c>
    </row>
    <row r="226" spans="1:20" s="51" customFormat="1" ht="12.75" customHeight="1">
      <c r="A226" s="66" t="s">
        <v>5</v>
      </c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8"/>
    </row>
    <row r="227" spans="1:20" s="51" customFormat="1" ht="12.75" customHeight="1">
      <c r="A227" s="69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1"/>
      <c r="T227"/>
    </row>
    <row r="228" spans="1:20">
      <c r="A228" s="3"/>
      <c r="B228" s="5"/>
      <c r="C228" s="5"/>
      <c r="D228" s="5"/>
      <c r="E228" s="5"/>
      <c r="F228" s="5"/>
      <c r="G228" s="5"/>
      <c r="H228" s="5"/>
      <c r="I228" s="5"/>
      <c r="J228" s="5"/>
      <c r="K228" s="6"/>
      <c r="L228" s="6"/>
      <c r="M228" s="6"/>
      <c r="N228" s="6"/>
      <c r="O228" s="6"/>
      <c r="P228" s="6"/>
      <c r="Q228" s="6"/>
      <c r="R228" s="6"/>
      <c r="S228" s="6"/>
      <c r="T228" s="6"/>
    </row>
    <row r="229" spans="1:20">
      <c r="A229" s="3"/>
      <c r="B229" s="7"/>
      <c r="C229" s="7"/>
      <c r="D229" s="7"/>
      <c r="E229" s="3"/>
      <c r="F229" s="7"/>
      <c r="G229" s="7"/>
      <c r="H229" s="7"/>
      <c r="I229" s="7"/>
      <c r="J229" s="7"/>
      <c r="K229" s="3"/>
      <c r="L229" s="3"/>
      <c r="M229" s="7"/>
      <c r="N229" s="3"/>
      <c r="O229" s="10"/>
      <c r="P229" s="10"/>
      <c r="Q229" s="7"/>
      <c r="R229" s="3"/>
      <c r="S229" s="3"/>
    </row>
  </sheetData>
  <mergeCells count="9">
    <mergeCell ref="A226:S227"/>
    <mergeCell ref="A2:S2"/>
    <mergeCell ref="E6:L6"/>
    <mergeCell ref="M6:Q6"/>
    <mergeCell ref="B6:D6"/>
    <mergeCell ref="E5:R5"/>
    <mergeCell ref="R6:R7"/>
    <mergeCell ref="S5:S7"/>
    <mergeCell ref="A5:A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82"/>
  <sheetViews>
    <sheetView zoomScale="80" zoomScaleNormal="80" workbookViewId="0">
      <pane xSplit="1" ySplit="7" topLeftCell="B61" activePane="bottomRight" state="frozen"/>
      <selection pane="topRight" activeCell="B1" sqref="B1"/>
      <selection pane="bottomLeft" activeCell="A8" sqref="A8"/>
      <selection pane="bottomRight" activeCell="B75" sqref="B75:S75"/>
    </sheetView>
  </sheetViews>
  <sheetFormatPr defaultColWidth="10.6640625" defaultRowHeight="15.75"/>
  <cols>
    <col min="1" max="1" width="27.21875" customWidth="1"/>
    <col min="2" max="2" width="12.33203125" customWidth="1"/>
    <col min="3" max="3" width="15.5546875" customWidth="1"/>
    <col min="4" max="4" width="16.88671875" customWidth="1"/>
    <col min="6" max="6" width="11.6640625" customWidth="1"/>
    <col min="7" max="7" width="14.21875" bestFit="1" customWidth="1"/>
    <col min="10" max="10" width="15.33203125" customWidth="1"/>
    <col min="11" max="11" width="17.44140625" customWidth="1"/>
    <col min="12" max="12" width="17.5546875" bestFit="1" customWidth="1"/>
    <col min="13" max="13" width="15" customWidth="1"/>
    <col min="16" max="16" width="12.88671875" style="17" customWidth="1"/>
  </cols>
  <sheetData>
    <row r="1" spans="1:20">
      <c r="A1" s="16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8"/>
      <c r="P1" s="8"/>
      <c r="Q1" s="1"/>
      <c r="R1" s="1"/>
      <c r="S1" s="4" t="s">
        <v>67</v>
      </c>
    </row>
    <row r="2" spans="1:20" s="35" customFormat="1" ht="18">
      <c r="A2" s="72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</row>
    <row r="3" spans="1:20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20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20" s="35" customFormat="1" ht="15.75" customHeight="1">
      <c r="A5" s="83" t="s">
        <v>52</v>
      </c>
      <c r="B5" s="91" t="s">
        <v>47</v>
      </c>
      <c r="C5" s="92"/>
      <c r="D5" s="93"/>
      <c r="E5" s="86" t="s">
        <v>4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0" t="s">
        <v>9</v>
      </c>
    </row>
    <row r="6" spans="1:20" s="35" customFormat="1" ht="15.75" customHeight="1">
      <c r="A6" s="84"/>
      <c r="B6" s="94"/>
      <c r="C6" s="95"/>
      <c r="D6" s="96"/>
      <c r="E6" s="87" t="s">
        <v>3</v>
      </c>
      <c r="F6" s="88"/>
      <c r="G6" s="88"/>
      <c r="H6" s="88"/>
      <c r="I6" s="88"/>
      <c r="J6" s="88"/>
      <c r="K6" s="88"/>
      <c r="L6" s="88"/>
      <c r="M6" s="87" t="s">
        <v>1</v>
      </c>
      <c r="N6" s="87"/>
      <c r="O6" s="87"/>
      <c r="P6" s="87"/>
      <c r="Q6" s="87"/>
      <c r="R6" s="89" t="s">
        <v>20</v>
      </c>
      <c r="S6" s="81"/>
    </row>
    <row r="7" spans="1:20" s="35" customFormat="1" ht="98.25" customHeight="1">
      <c r="A7" s="85"/>
      <c r="B7" s="50" t="s">
        <v>10</v>
      </c>
      <c r="C7" s="50" t="s">
        <v>53</v>
      </c>
      <c r="D7" s="50" t="s">
        <v>40</v>
      </c>
      <c r="E7" s="50" t="s">
        <v>11</v>
      </c>
      <c r="F7" s="50" t="s">
        <v>54</v>
      </c>
      <c r="G7" s="50" t="s">
        <v>49</v>
      </c>
      <c r="H7" s="50" t="s">
        <v>13</v>
      </c>
      <c r="I7" s="50" t="s">
        <v>14</v>
      </c>
      <c r="J7" s="50" t="s">
        <v>50</v>
      </c>
      <c r="K7" s="50" t="s">
        <v>55</v>
      </c>
      <c r="L7" s="50" t="s">
        <v>20</v>
      </c>
      <c r="M7" s="50" t="s">
        <v>51</v>
      </c>
      <c r="N7" s="50" t="s">
        <v>56</v>
      </c>
      <c r="O7" s="50" t="s">
        <v>17</v>
      </c>
      <c r="P7" s="50" t="s">
        <v>66</v>
      </c>
      <c r="Q7" s="49" t="s">
        <v>20</v>
      </c>
      <c r="R7" s="90"/>
      <c r="S7" s="82"/>
      <c r="T7" s="48"/>
    </row>
    <row r="8" spans="1:20" s="51" customFormat="1">
      <c r="A8" s="15">
        <v>39508</v>
      </c>
      <c r="B8" s="14">
        <v>344697.19999999995</v>
      </c>
      <c r="C8" s="14">
        <v>-198670.19999999998</v>
      </c>
      <c r="D8" s="14">
        <v>146026.99999999997</v>
      </c>
      <c r="E8" s="14">
        <v>173616.9</v>
      </c>
      <c r="F8" s="14">
        <v>45833.200000000004</v>
      </c>
      <c r="G8" s="14">
        <v>6355.2999999999993</v>
      </c>
      <c r="H8" s="52" t="s">
        <v>2</v>
      </c>
      <c r="I8" s="52" t="s">
        <v>2</v>
      </c>
      <c r="J8" s="53">
        <v>-80802.399999999994</v>
      </c>
      <c r="K8" s="14">
        <v>-11101.600000000002</v>
      </c>
      <c r="L8" s="14">
        <f t="shared" ref="L8:L18" si="0">SUM(E8:K8)</f>
        <v>133901.4</v>
      </c>
      <c r="M8" s="14">
        <v>10314.500000000002</v>
      </c>
      <c r="N8" s="14">
        <v>247195.5</v>
      </c>
      <c r="O8" s="54">
        <v>105.1</v>
      </c>
      <c r="P8" s="54"/>
      <c r="Q8" s="14">
        <f t="shared" ref="Q8:Q18" si="1">SUM(M8:O8)</f>
        <v>257615.1</v>
      </c>
      <c r="R8" s="14">
        <f t="shared" ref="R8:R18" si="2">L8+Q8</f>
        <v>391516.5</v>
      </c>
      <c r="S8" s="14">
        <f t="shared" ref="S8:S18" si="3">R8+D8</f>
        <v>537543.5</v>
      </c>
    </row>
    <row r="9" spans="1:20" s="51" customFormat="1">
      <c r="A9" s="15">
        <v>39600</v>
      </c>
      <c r="B9" s="14">
        <v>334435.8</v>
      </c>
      <c r="C9" s="14">
        <v>-198066.4</v>
      </c>
      <c r="D9" s="14">
        <v>136369.4</v>
      </c>
      <c r="E9" s="14">
        <v>185113.8</v>
      </c>
      <c r="F9" s="14">
        <v>41529.000000000007</v>
      </c>
      <c r="G9" s="14">
        <v>8094.9999999999991</v>
      </c>
      <c r="H9" s="52" t="s">
        <v>2</v>
      </c>
      <c r="I9" s="52" t="s">
        <v>2</v>
      </c>
      <c r="J9" s="53">
        <v>-82143.100000000006</v>
      </c>
      <c r="K9" s="14">
        <v>-10096.199999999999</v>
      </c>
      <c r="L9" s="14">
        <f t="shared" si="0"/>
        <v>142498.49999999997</v>
      </c>
      <c r="M9" s="14">
        <v>13453.2</v>
      </c>
      <c r="N9" s="14">
        <v>264577.7</v>
      </c>
      <c r="O9" s="54">
        <v>101.8</v>
      </c>
      <c r="P9" s="54"/>
      <c r="Q9" s="14">
        <f t="shared" si="1"/>
        <v>278132.7</v>
      </c>
      <c r="R9" s="14">
        <f t="shared" si="2"/>
        <v>420631.19999999995</v>
      </c>
      <c r="S9" s="14">
        <f t="shared" si="3"/>
        <v>557000.6</v>
      </c>
    </row>
    <row r="10" spans="1:20" s="51" customFormat="1">
      <c r="A10" s="15">
        <v>39692</v>
      </c>
      <c r="B10" s="14">
        <v>382424</v>
      </c>
      <c r="C10" s="14">
        <v>-202379.49999999997</v>
      </c>
      <c r="D10" s="14">
        <v>180044.50000000003</v>
      </c>
      <c r="E10" s="14">
        <v>167686.39999999999</v>
      </c>
      <c r="F10" s="14">
        <v>44894.8</v>
      </c>
      <c r="G10" s="14">
        <v>8461.1999999999989</v>
      </c>
      <c r="H10" s="52" t="s">
        <v>2</v>
      </c>
      <c r="I10" s="52" t="s">
        <v>2</v>
      </c>
      <c r="J10" s="53">
        <v>-100084</v>
      </c>
      <c r="K10" s="14">
        <v>-9456.2000000000007</v>
      </c>
      <c r="L10" s="14">
        <f t="shared" si="0"/>
        <v>111502.20000000003</v>
      </c>
      <c r="M10" s="14">
        <v>32137.000000000004</v>
      </c>
      <c r="N10" s="14">
        <v>281855.79999999993</v>
      </c>
      <c r="O10" s="54">
        <v>93</v>
      </c>
      <c r="P10" s="54"/>
      <c r="Q10" s="14">
        <f t="shared" si="1"/>
        <v>314085.79999999993</v>
      </c>
      <c r="R10" s="14">
        <f t="shared" si="2"/>
        <v>425587.99999999994</v>
      </c>
      <c r="S10" s="14">
        <f t="shared" si="3"/>
        <v>605632.5</v>
      </c>
    </row>
    <row r="11" spans="1:20" s="51" customFormat="1">
      <c r="A11" s="15">
        <v>39783</v>
      </c>
      <c r="B11" s="14">
        <v>460258.8000000001</v>
      </c>
      <c r="C11" s="14">
        <v>-207480.90000000002</v>
      </c>
      <c r="D11" s="14">
        <v>252777.90000000008</v>
      </c>
      <c r="E11" s="14">
        <v>170798.9</v>
      </c>
      <c r="F11" s="14">
        <v>59394.8</v>
      </c>
      <c r="G11" s="14">
        <v>10160.4</v>
      </c>
      <c r="H11" s="52" t="s">
        <v>2</v>
      </c>
      <c r="I11" s="52" t="s">
        <v>2</v>
      </c>
      <c r="J11" s="53">
        <v>-125950.69999999998</v>
      </c>
      <c r="K11" s="14">
        <v>-11736.2</v>
      </c>
      <c r="L11" s="14">
        <f t="shared" si="0"/>
        <v>102667.20000000003</v>
      </c>
      <c r="M11" s="14">
        <v>22280.7</v>
      </c>
      <c r="N11" s="14">
        <v>290913.59999999998</v>
      </c>
      <c r="O11" s="54">
        <v>120.8</v>
      </c>
      <c r="P11" s="54"/>
      <c r="Q11" s="14">
        <f t="shared" si="1"/>
        <v>313315.09999999998</v>
      </c>
      <c r="R11" s="14">
        <f t="shared" si="2"/>
        <v>415982.3</v>
      </c>
      <c r="S11" s="14">
        <f t="shared" si="3"/>
        <v>668760.20000000007</v>
      </c>
    </row>
    <row r="12" spans="1:20" s="51" customFormat="1">
      <c r="A12" s="15">
        <v>39873</v>
      </c>
      <c r="B12" s="14">
        <v>407089.9</v>
      </c>
      <c r="C12" s="14">
        <v>-210947.69999999998</v>
      </c>
      <c r="D12" s="14">
        <v>196142.20000000004</v>
      </c>
      <c r="E12" s="14">
        <v>157525.1</v>
      </c>
      <c r="F12" s="14">
        <v>67087.5</v>
      </c>
      <c r="G12" s="14">
        <v>7001.2</v>
      </c>
      <c r="H12" s="52" t="s">
        <v>2</v>
      </c>
      <c r="I12" s="52" t="s">
        <v>2</v>
      </c>
      <c r="J12" s="53">
        <v>-101821.9</v>
      </c>
      <c r="K12" s="14">
        <v>-10745.9</v>
      </c>
      <c r="L12" s="14">
        <f t="shared" si="0"/>
        <v>119046.00000000003</v>
      </c>
      <c r="M12" s="14">
        <v>12984.5</v>
      </c>
      <c r="N12" s="14">
        <v>303954.20000000007</v>
      </c>
      <c r="O12" s="54">
        <v>126.7</v>
      </c>
      <c r="P12" s="54"/>
      <c r="Q12" s="14">
        <f t="shared" si="1"/>
        <v>317065.40000000008</v>
      </c>
      <c r="R12" s="14">
        <f t="shared" si="2"/>
        <v>436111.40000000014</v>
      </c>
      <c r="S12" s="14">
        <f t="shared" si="3"/>
        <v>632253.60000000021</v>
      </c>
    </row>
    <row r="13" spans="1:20" s="51" customFormat="1">
      <c r="A13" s="15">
        <v>39965</v>
      </c>
      <c r="B13" s="14">
        <v>401678.1</v>
      </c>
      <c r="C13" s="14">
        <v>-166458.5</v>
      </c>
      <c r="D13" s="14">
        <v>235219.59999999998</v>
      </c>
      <c r="E13" s="14">
        <v>153145.30000000002</v>
      </c>
      <c r="F13" s="14">
        <v>101503.8</v>
      </c>
      <c r="G13" s="14">
        <v>9746.6</v>
      </c>
      <c r="H13" s="52" t="s">
        <v>2</v>
      </c>
      <c r="I13" s="52" t="s">
        <v>2</v>
      </c>
      <c r="J13" s="53">
        <v>-125064.5</v>
      </c>
      <c r="K13" s="14">
        <v>-13685.099999999999</v>
      </c>
      <c r="L13" s="14">
        <f t="shared" si="0"/>
        <v>125646.1</v>
      </c>
      <c r="M13" s="14">
        <v>11230.6</v>
      </c>
      <c r="N13" s="14">
        <v>317811.99999999994</v>
      </c>
      <c r="O13" s="54">
        <v>142.10000000000002</v>
      </c>
      <c r="P13" s="54"/>
      <c r="Q13" s="14">
        <f t="shared" si="1"/>
        <v>329184.6999999999</v>
      </c>
      <c r="R13" s="14">
        <f t="shared" si="2"/>
        <v>454830.79999999993</v>
      </c>
      <c r="S13" s="14">
        <f t="shared" si="3"/>
        <v>690050.39999999991</v>
      </c>
    </row>
    <row r="14" spans="1:20" s="51" customFormat="1">
      <c r="A14" s="15">
        <v>40057</v>
      </c>
      <c r="B14" s="14">
        <v>518794.80000000005</v>
      </c>
      <c r="C14" s="14">
        <v>-298425.7</v>
      </c>
      <c r="D14" s="14">
        <v>220369.10000000003</v>
      </c>
      <c r="E14" s="14">
        <v>138074.1</v>
      </c>
      <c r="F14" s="14">
        <v>112536.70000000001</v>
      </c>
      <c r="G14" s="14">
        <v>7131.5</v>
      </c>
      <c r="H14" s="52" t="s">
        <v>2</v>
      </c>
      <c r="I14" s="52" t="s">
        <v>2</v>
      </c>
      <c r="J14" s="53">
        <v>-103970.1</v>
      </c>
      <c r="K14" s="14">
        <v>-13697.7</v>
      </c>
      <c r="L14" s="14">
        <f t="shared" si="0"/>
        <v>140074.5</v>
      </c>
      <c r="M14" s="14">
        <v>14512.600000000002</v>
      </c>
      <c r="N14" s="14">
        <v>335427.80000000005</v>
      </c>
      <c r="O14" s="54">
        <v>396.70000000000005</v>
      </c>
      <c r="P14" s="54"/>
      <c r="Q14" s="14">
        <f t="shared" si="1"/>
        <v>350337.10000000003</v>
      </c>
      <c r="R14" s="14">
        <f t="shared" si="2"/>
        <v>490411.60000000003</v>
      </c>
      <c r="S14" s="14">
        <f t="shared" si="3"/>
        <v>710780.70000000007</v>
      </c>
    </row>
    <row r="15" spans="1:20" s="51" customFormat="1">
      <c r="A15" s="15">
        <v>40148</v>
      </c>
      <c r="B15" s="14">
        <v>556720.30000000005</v>
      </c>
      <c r="C15" s="14">
        <v>-293987.49999999994</v>
      </c>
      <c r="D15" s="14">
        <v>262732.8000000001</v>
      </c>
      <c r="E15" s="14">
        <v>215622.30000000002</v>
      </c>
      <c r="F15" s="14">
        <v>100906.6</v>
      </c>
      <c r="G15" s="14">
        <v>11980.5</v>
      </c>
      <c r="H15" s="52" t="s">
        <v>2</v>
      </c>
      <c r="I15" s="52" t="s">
        <v>2</v>
      </c>
      <c r="J15" s="53">
        <v>-134063.79999999999</v>
      </c>
      <c r="K15" s="14">
        <v>-14842.5</v>
      </c>
      <c r="L15" s="14">
        <f t="shared" si="0"/>
        <v>179603.10000000003</v>
      </c>
      <c r="M15" s="14">
        <v>9204.2000000000025</v>
      </c>
      <c r="N15" s="14">
        <v>355047.5</v>
      </c>
      <c r="O15" s="54">
        <v>497.1</v>
      </c>
      <c r="P15" s="54"/>
      <c r="Q15" s="14">
        <f t="shared" si="1"/>
        <v>364748.79999999999</v>
      </c>
      <c r="R15" s="14">
        <f t="shared" si="2"/>
        <v>544351.9</v>
      </c>
      <c r="S15" s="14">
        <f t="shared" si="3"/>
        <v>807084.70000000019</v>
      </c>
    </row>
    <row r="16" spans="1:20" s="51" customFormat="1">
      <c r="A16" s="15">
        <v>40238</v>
      </c>
      <c r="B16" s="14">
        <v>552267.30000000005</v>
      </c>
      <c r="C16" s="14">
        <v>-295548.10000000003</v>
      </c>
      <c r="D16" s="14">
        <f t="shared" ref="D16:D18" si="4">SUM(B16:C16)</f>
        <v>256719.2</v>
      </c>
      <c r="E16" s="14">
        <v>154941.59999999998</v>
      </c>
      <c r="F16" s="14">
        <v>115655.2</v>
      </c>
      <c r="G16" s="14">
        <v>9282.0000000000018</v>
      </c>
      <c r="H16" s="52">
        <v>18525</v>
      </c>
      <c r="I16" s="52" t="s">
        <v>2</v>
      </c>
      <c r="J16" s="53">
        <v>-137226.5</v>
      </c>
      <c r="K16" s="14">
        <v>-15411</v>
      </c>
      <c r="L16" s="14">
        <f t="shared" si="0"/>
        <v>145766.29999999999</v>
      </c>
      <c r="M16" s="14">
        <v>7059.8000000000011</v>
      </c>
      <c r="N16" s="14">
        <v>377237.60000000009</v>
      </c>
      <c r="O16" s="54">
        <v>462.8</v>
      </c>
      <c r="P16" s="54"/>
      <c r="Q16" s="14">
        <f t="shared" si="1"/>
        <v>384760.20000000007</v>
      </c>
      <c r="R16" s="14">
        <f t="shared" si="2"/>
        <v>530526.5</v>
      </c>
      <c r="S16" s="14">
        <f t="shared" si="3"/>
        <v>787245.7</v>
      </c>
    </row>
    <row r="17" spans="1:19" s="51" customFormat="1">
      <c r="A17" s="15">
        <v>40330</v>
      </c>
      <c r="B17" s="14">
        <v>485502.69999999995</v>
      </c>
      <c r="C17" s="14">
        <v>-290429.60000000003</v>
      </c>
      <c r="D17" s="14">
        <f t="shared" si="4"/>
        <v>195073.09999999992</v>
      </c>
      <c r="E17" s="14">
        <v>33331.199999999997</v>
      </c>
      <c r="F17" s="14">
        <v>79835.3</v>
      </c>
      <c r="G17" s="14">
        <v>10424.999999999998</v>
      </c>
      <c r="H17" s="52">
        <v>40525</v>
      </c>
      <c r="I17" s="52">
        <v>146979.70000000001</v>
      </c>
      <c r="J17" s="53">
        <v>-114309.09999999999</v>
      </c>
      <c r="K17" s="14">
        <v>-15094.000000000002</v>
      </c>
      <c r="L17" s="14">
        <f t="shared" si="0"/>
        <v>181693.10000000003</v>
      </c>
      <c r="M17" s="14">
        <v>10498.300000000001</v>
      </c>
      <c r="N17" s="14">
        <v>415908.50000000006</v>
      </c>
      <c r="O17" s="54">
        <v>512.09999999999991</v>
      </c>
      <c r="P17" s="54"/>
      <c r="Q17" s="14">
        <f t="shared" si="1"/>
        <v>426918.9</v>
      </c>
      <c r="R17" s="14">
        <f t="shared" si="2"/>
        <v>608612</v>
      </c>
      <c r="S17" s="14">
        <f t="shared" si="3"/>
        <v>803685.09999999986</v>
      </c>
    </row>
    <row r="18" spans="1:19" s="51" customFormat="1">
      <c r="A18" s="15">
        <v>40422</v>
      </c>
      <c r="B18" s="14">
        <v>484285.80000000005</v>
      </c>
      <c r="C18" s="14">
        <v>-317965.89999999997</v>
      </c>
      <c r="D18" s="14">
        <f t="shared" si="4"/>
        <v>166319.90000000008</v>
      </c>
      <c r="E18" s="14">
        <v>37014.199999999997</v>
      </c>
      <c r="F18" s="14">
        <v>98442.900000000009</v>
      </c>
      <c r="G18" s="14">
        <v>10299.9</v>
      </c>
      <c r="H18" s="52">
        <v>50525</v>
      </c>
      <c r="I18" s="52">
        <v>146055.29999999999</v>
      </c>
      <c r="J18" s="53">
        <v>-109029</v>
      </c>
      <c r="K18" s="14">
        <v>-13247.7</v>
      </c>
      <c r="L18" s="14">
        <f t="shared" si="0"/>
        <v>220060.59999999998</v>
      </c>
      <c r="M18" s="14">
        <v>21888.899999999998</v>
      </c>
      <c r="N18" s="14">
        <v>445162.19999999995</v>
      </c>
      <c r="O18" s="54">
        <v>647.79999999999995</v>
      </c>
      <c r="P18" s="54"/>
      <c r="Q18" s="14">
        <f t="shared" si="1"/>
        <v>467698.89999999997</v>
      </c>
      <c r="R18" s="14">
        <f t="shared" si="2"/>
        <v>687759.5</v>
      </c>
      <c r="S18" s="14">
        <f t="shared" si="3"/>
        <v>854079.40000000014</v>
      </c>
    </row>
    <row r="19" spans="1:19" s="51" customFormat="1">
      <c r="A19" s="15">
        <v>40513</v>
      </c>
      <c r="B19" s="14">
        <v>581195.19999999995</v>
      </c>
      <c r="C19" s="14">
        <v>-328494.40000000002</v>
      </c>
      <c r="D19" s="14">
        <f t="shared" ref="D19:D35" si="5">SUM(B19:C19)</f>
        <v>252700.79999999993</v>
      </c>
      <c r="E19" s="14">
        <v>19134.2</v>
      </c>
      <c r="F19" s="14">
        <v>109938.3</v>
      </c>
      <c r="G19" s="14">
        <v>14362.999999999998</v>
      </c>
      <c r="H19" s="52">
        <v>88925</v>
      </c>
      <c r="I19" s="52">
        <v>145130.9</v>
      </c>
      <c r="J19" s="53">
        <v>-154580.5</v>
      </c>
      <c r="K19" s="14">
        <v>-11748.2</v>
      </c>
      <c r="L19" s="14">
        <f t="shared" ref="L19:L40" si="6">SUM( (E19:K19))</f>
        <v>211162.7</v>
      </c>
      <c r="M19" s="14">
        <v>9602.8000000000011</v>
      </c>
      <c r="N19" s="14">
        <v>505320.7</v>
      </c>
      <c r="O19" s="54">
        <v>599.4</v>
      </c>
      <c r="P19" s="54">
        <v>89.2</v>
      </c>
      <c r="Q19" s="14">
        <f>SUM(M19:P19)</f>
        <v>515612.10000000003</v>
      </c>
      <c r="R19" s="14">
        <f t="shared" ref="R19:R40" si="7">SUM(L19,Q19)</f>
        <v>726774.8</v>
      </c>
      <c r="S19" s="14">
        <f t="shared" ref="S19:S40" si="8">SUM(D19,R19)</f>
        <v>979475.6</v>
      </c>
    </row>
    <row r="20" spans="1:19" s="51" customFormat="1">
      <c r="A20" s="15">
        <v>40603</v>
      </c>
      <c r="B20" s="14">
        <v>570114.29999999993</v>
      </c>
      <c r="C20" s="14">
        <v>-323709.5</v>
      </c>
      <c r="D20" s="14">
        <f t="shared" si="5"/>
        <v>246404.79999999993</v>
      </c>
      <c r="E20" s="14">
        <v>2480.5</v>
      </c>
      <c r="F20" s="14">
        <v>120400.09999999999</v>
      </c>
      <c r="G20" s="14">
        <v>13218.2</v>
      </c>
      <c r="H20" s="52">
        <v>74325</v>
      </c>
      <c r="I20" s="52">
        <v>144206.6</v>
      </c>
      <c r="J20" s="53">
        <v>-168071.85</v>
      </c>
      <c r="K20" s="14">
        <v>-9395.7999999999993</v>
      </c>
      <c r="L20" s="14">
        <f t="shared" si="6"/>
        <v>177162.75000000003</v>
      </c>
      <c r="M20" s="14">
        <v>7087.5</v>
      </c>
      <c r="N20" s="14">
        <v>538937.54999999981</v>
      </c>
      <c r="O20" s="54">
        <v>599</v>
      </c>
      <c r="P20" s="54">
        <v>274.8</v>
      </c>
      <c r="Q20" s="14">
        <f t="shared" ref="Q20:Q40" si="9">SUM(M20:P20)</f>
        <v>546898.84999999986</v>
      </c>
      <c r="R20" s="14">
        <f t="shared" si="7"/>
        <v>724061.59999999986</v>
      </c>
      <c r="S20" s="14">
        <f t="shared" si="8"/>
        <v>970466.39999999979</v>
      </c>
    </row>
    <row r="21" spans="1:19" s="51" customFormat="1">
      <c r="A21" s="15">
        <v>40695</v>
      </c>
      <c r="B21" s="14">
        <v>563954.20000000007</v>
      </c>
      <c r="C21" s="14">
        <v>-341027.60000000003</v>
      </c>
      <c r="D21" s="14">
        <f t="shared" si="5"/>
        <v>222926.60000000003</v>
      </c>
      <c r="E21" s="14">
        <v>24462.799999999999</v>
      </c>
      <c r="F21" s="14">
        <v>118274.7</v>
      </c>
      <c r="G21" s="14">
        <v>18392.2</v>
      </c>
      <c r="H21" s="52">
        <v>74325</v>
      </c>
      <c r="I21" s="52">
        <v>143282.1</v>
      </c>
      <c r="J21" s="53">
        <v>-178609.6</v>
      </c>
      <c r="K21" s="14">
        <v>-12941</v>
      </c>
      <c r="L21" s="14">
        <f t="shared" si="6"/>
        <v>187186.20000000004</v>
      </c>
      <c r="M21" s="14">
        <v>5763.1</v>
      </c>
      <c r="N21" s="14">
        <v>600060.30000000005</v>
      </c>
      <c r="O21" s="54">
        <v>597.5</v>
      </c>
      <c r="P21" s="54">
        <v>284.60000000000002</v>
      </c>
      <c r="Q21" s="14">
        <f t="shared" si="9"/>
        <v>606705.5</v>
      </c>
      <c r="R21" s="14">
        <f t="shared" si="7"/>
        <v>793891.70000000007</v>
      </c>
      <c r="S21" s="14">
        <f t="shared" si="8"/>
        <v>1016818.3</v>
      </c>
    </row>
    <row r="22" spans="1:19" s="51" customFormat="1">
      <c r="A22" s="15">
        <v>40787</v>
      </c>
      <c r="B22" s="14">
        <v>524576.60000000009</v>
      </c>
      <c r="C22" s="14">
        <v>-356183.30000000005</v>
      </c>
      <c r="D22" s="14">
        <f t="shared" si="5"/>
        <v>168393.30000000005</v>
      </c>
      <c r="E22" s="14">
        <v>29256.3</v>
      </c>
      <c r="F22" s="14">
        <v>107818.2</v>
      </c>
      <c r="G22" s="14">
        <v>13355.400000000001</v>
      </c>
      <c r="H22" s="52">
        <v>74325</v>
      </c>
      <c r="I22" s="52">
        <v>142357.70000000001</v>
      </c>
      <c r="J22" s="53">
        <v>-153334.25</v>
      </c>
      <c r="K22" s="14">
        <v>-13503.9</v>
      </c>
      <c r="L22" s="14">
        <f t="shared" si="6"/>
        <v>200274.44999999998</v>
      </c>
      <c r="M22" s="14">
        <v>9478.6999999999989</v>
      </c>
      <c r="N22" s="14">
        <v>642587.00000000012</v>
      </c>
      <c r="O22" s="54">
        <v>1019.5999999999999</v>
      </c>
      <c r="P22" s="54">
        <v>241.3</v>
      </c>
      <c r="Q22" s="14">
        <f t="shared" si="9"/>
        <v>653326.60000000009</v>
      </c>
      <c r="R22" s="14">
        <f t="shared" si="7"/>
        <v>853601.05</v>
      </c>
      <c r="S22" s="14">
        <f t="shared" si="8"/>
        <v>1021994.3500000001</v>
      </c>
    </row>
    <row r="23" spans="1:19" s="51" customFormat="1">
      <c r="A23" s="15">
        <v>40878</v>
      </c>
      <c r="B23" s="14">
        <v>586011.4</v>
      </c>
      <c r="C23" s="14">
        <v>-381573.7</v>
      </c>
      <c r="D23" s="14">
        <f t="shared" si="5"/>
        <v>204437.7</v>
      </c>
      <c r="E23" s="14">
        <v>86260.6</v>
      </c>
      <c r="F23" s="14">
        <v>85318.2</v>
      </c>
      <c r="G23" s="14">
        <v>15025.099999999999</v>
      </c>
      <c r="H23" s="52">
        <v>94325</v>
      </c>
      <c r="I23" s="52">
        <v>141433.29999999999</v>
      </c>
      <c r="J23" s="53">
        <v>-175871.7</v>
      </c>
      <c r="K23" s="14">
        <v>-14154.1</v>
      </c>
      <c r="L23" s="14">
        <f t="shared" si="6"/>
        <v>232336.4</v>
      </c>
      <c r="M23" s="14">
        <v>4977.5</v>
      </c>
      <c r="N23" s="14">
        <v>663889.59999999986</v>
      </c>
      <c r="O23" s="54">
        <v>1021.9000000000001</v>
      </c>
      <c r="P23" s="54">
        <v>89.3</v>
      </c>
      <c r="Q23" s="14">
        <f t="shared" si="9"/>
        <v>669978.29999999993</v>
      </c>
      <c r="R23" s="14">
        <f t="shared" si="7"/>
        <v>902314.7</v>
      </c>
      <c r="S23" s="14">
        <f t="shared" si="8"/>
        <v>1106752.3999999999</v>
      </c>
    </row>
    <row r="24" spans="1:19" s="51" customFormat="1">
      <c r="A24" s="15">
        <v>40969</v>
      </c>
      <c r="B24" s="14">
        <v>599927.90000000014</v>
      </c>
      <c r="C24" s="14">
        <v>-414833.89999999997</v>
      </c>
      <c r="D24" s="14">
        <f t="shared" si="5"/>
        <v>185094.00000000017</v>
      </c>
      <c r="E24" s="14">
        <v>41361.199999999997</v>
      </c>
      <c r="F24" s="14">
        <v>73584.899999999994</v>
      </c>
      <c r="G24" s="14">
        <v>16899.8</v>
      </c>
      <c r="H24" s="52">
        <v>94325</v>
      </c>
      <c r="I24" s="52">
        <v>140508.9</v>
      </c>
      <c r="J24" s="53">
        <v>-190087.25</v>
      </c>
      <c r="K24" s="14">
        <v>-16840.8</v>
      </c>
      <c r="L24" s="14">
        <f t="shared" si="6"/>
        <v>159751.75</v>
      </c>
      <c r="M24" s="14">
        <v>12343.800000000001</v>
      </c>
      <c r="N24" s="14">
        <v>676394.52500000002</v>
      </c>
      <c r="O24" s="54">
        <v>943.4</v>
      </c>
      <c r="P24" s="54">
        <v>257.10000000000002</v>
      </c>
      <c r="Q24" s="14">
        <f t="shared" si="9"/>
        <v>689938.82500000007</v>
      </c>
      <c r="R24" s="14">
        <f t="shared" si="7"/>
        <v>849690.57500000007</v>
      </c>
      <c r="S24" s="14">
        <f t="shared" si="8"/>
        <v>1034784.5750000002</v>
      </c>
    </row>
    <row r="25" spans="1:19" s="51" customFormat="1">
      <c r="A25" s="15">
        <v>41061</v>
      </c>
      <c r="B25" s="14">
        <v>558986.9</v>
      </c>
      <c r="C25" s="14">
        <v>-431889.6</v>
      </c>
      <c r="D25" s="14">
        <f t="shared" si="5"/>
        <v>127097.30000000005</v>
      </c>
      <c r="E25" s="14">
        <v>49375</v>
      </c>
      <c r="F25" s="14">
        <v>63934.9</v>
      </c>
      <c r="G25" s="14">
        <v>19388.099999999999</v>
      </c>
      <c r="H25" s="52">
        <v>94325</v>
      </c>
      <c r="I25" s="52">
        <v>139584.5</v>
      </c>
      <c r="J25" s="53">
        <v>-147162.30000000002</v>
      </c>
      <c r="K25" s="14">
        <v>-13565.2</v>
      </c>
      <c r="L25" s="14">
        <f t="shared" si="6"/>
        <v>205879.99999999997</v>
      </c>
      <c r="M25" s="14">
        <v>17147.8</v>
      </c>
      <c r="N25" s="14">
        <v>733276.35000000009</v>
      </c>
      <c r="O25" s="54">
        <v>1005.8</v>
      </c>
      <c r="P25" s="54">
        <v>238.59999999999997</v>
      </c>
      <c r="Q25" s="14">
        <f t="shared" si="9"/>
        <v>751668.55000000016</v>
      </c>
      <c r="R25" s="14">
        <f t="shared" si="7"/>
        <v>957548.55000000016</v>
      </c>
      <c r="S25" s="14">
        <f t="shared" si="8"/>
        <v>1084645.8500000001</v>
      </c>
    </row>
    <row r="26" spans="1:19" s="51" customFormat="1">
      <c r="A26" s="15">
        <v>41153</v>
      </c>
      <c r="B26" s="14">
        <v>598924.30000000005</v>
      </c>
      <c r="C26" s="14">
        <v>-438681.60000000003</v>
      </c>
      <c r="D26" s="14">
        <f t="shared" si="5"/>
        <v>160242.70000000001</v>
      </c>
      <c r="E26" s="14">
        <v>51763.199999999997</v>
      </c>
      <c r="F26" s="14">
        <v>39000.600000000006</v>
      </c>
      <c r="G26" s="14">
        <v>14652.699999999999</v>
      </c>
      <c r="H26" s="52">
        <v>108925</v>
      </c>
      <c r="I26" s="52">
        <v>138968.29999999999</v>
      </c>
      <c r="J26" s="53">
        <v>-134374.44999999998</v>
      </c>
      <c r="K26" s="14">
        <v>-15255.2</v>
      </c>
      <c r="L26" s="14">
        <f t="shared" si="6"/>
        <v>203680.15</v>
      </c>
      <c r="M26" s="14">
        <v>25828.799999999999</v>
      </c>
      <c r="N26" s="14">
        <v>740466.82499999995</v>
      </c>
      <c r="O26" s="54">
        <v>1059.5</v>
      </c>
      <c r="P26" s="54">
        <v>194.39999999999998</v>
      </c>
      <c r="Q26" s="14">
        <f t="shared" si="9"/>
        <v>767549.52500000002</v>
      </c>
      <c r="R26" s="14">
        <f t="shared" si="7"/>
        <v>971229.67500000005</v>
      </c>
      <c r="S26" s="14">
        <f t="shared" si="8"/>
        <v>1131472.375</v>
      </c>
    </row>
    <row r="27" spans="1:19" s="51" customFormat="1">
      <c r="A27" s="15">
        <v>41244</v>
      </c>
      <c r="B27" s="14">
        <v>677706</v>
      </c>
      <c r="C27" s="14">
        <v>-481881.1</v>
      </c>
      <c r="D27" s="14">
        <f t="shared" si="5"/>
        <v>195824.90000000002</v>
      </c>
      <c r="E27" s="14">
        <v>155251.9</v>
      </c>
      <c r="F27" s="14">
        <v>49858.100000000006</v>
      </c>
      <c r="G27" s="14">
        <v>18678.699999999997</v>
      </c>
      <c r="H27" s="52">
        <v>117037.4</v>
      </c>
      <c r="I27" s="52">
        <v>137735.70000000001</v>
      </c>
      <c r="J27" s="53">
        <v>-183055</v>
      </c>
      <c r="K27" s="14">
        <v>-18296</v>
      </c>
      <c r="L27" s="14">
        <f t="shared" si="6"/>
        <v>277210.8</v>
      </c>
      <c r="M27" s="14">
        <v>24996.400000000001</v>
      </c>
      <c r="N27" s="14">
        <v>737809.6</v>
      </c>
      <c r="O27" s="54">
        <v>1057.9000000000001</v>
      </c>
      <c r="P27" s="54">
        <v>109.3</v>
      </c>
      <c r="Q27" s="14">
        <f t="shared" si="9"/>
        <v>763973.20000000007</v>
      </c>
      <c r="R27" s="14">
        <f t="shared" si="7"/>
        <v>1041184</v>
      </c>
      <c r="S27" s="14">
        <f t="shared" si="8"/>
        <v>1237008.8999999999</v>
      </c>
    </row>
    <row r="28" spans="1:19" s="51" customFormat="1">
      <c r="A28" s="15">
        <v>41334</v>
      </c>
      <c r="B28" s="14">
        <v>669812.40000000014</v>
      </c>
      <c r="C28" s="14">
        <v>-472789.7</v>
      </c>
      <c r="D28" s="14">
        <f t="shared" si="5"/>
        <v>197022.70000000013</v>
      </c>
      <c r="E28" s="14">
        <v>0</v>
      </c>
      <c r="F28" s="14">
        <v>47661.399999999994</v>
      </c>
      <c r="G28" s="14">
        <v>19576.75</v>
      </c>
      <c r="H28" s="52">
        <v>112857.5</v>
      </c>
      <c r="I28" s="52">
        <v>292063.09999999998</v>
      </c>
      <c r="J28" s="53">
        <v>-207125.34999999998</v>
      </c>
      <c r="K28" s="14">
        <v>-23122.7</v>
      </c>
      <c r="L28" s="14">
        <f t="shared" si="6"/>
        <v>241910.7</v>
      </c>
      <c r="M28" s="14">
        <v>27832.199999999997</v>
      </c>
      <c r="N28" s="14">
        <v>776705.375</v>
      </c>
      <c r="O28" s="54">
        <v>1398.1999999999998</v>
      </c>
      <c r="P28" s="54">
        <v>325</v>
      </c>
      <c r="Q28" s="14">
        <f t="shared" si="9"/>
        <v>806260.77499999991</v>
      </c>
      <c r="R28" s="14">
        <f t="shared" si="7"/>
        <v>1048171.4749999999</v>
      </c>
      <c r="S28" s="14">
        <f t="shared" si="8"/>
        <v>1245194.175</v>
      </c>
    </row>
    <row r="29" spans="1:19" s="51" customFormat="1">
      <c r="A29" s="15">
        <v>41426</v>
      </c>
      <c r="B29" s="14">
        <v>593764.5</v>
      </c>
      <c r="C29" s="14">
        <v>-435724.39999999991</v>
      </c>
      <c r="D29" s="14">
        <f t="shared" si="5"/>
        <v>158040.10000000009</v>
      </c>
      <c r="E29" s="14">
        <v>0</v>
      </c>
      <c r="F29" s="14">
        <v>70934.600000000006</v>
      </c>
      <c r="G29" s="14">
        <v>19801.3</v>
      </c>
      <c r="H29" s="52">
        <v>108677.6</v>
      </c>
      <c r="I29" s="52">
        <v>291138.8</v>
      </c>
      <c r="J29" s="53">
        <v>-190628.9</v>
      </c>
      <c r="K29" s="14">
        <v>-15910.9</v>
      </c>
      <c r="L29" s="14">
        <f t="shared" si="6"/>
        <v>284012.5</v>
      </c>
      <c r="M29" s="14">
        <v>31198.5</v>
      </c>
      <c r="N29" s="14">
        <v>784865.35000000009</v>
      </c>
      <c r="O29" s="54">
        <v>1401.7</v>
      </c>
      <c r="P29" s="54">
        <v>354.6</v>
      </c>
      <c r="Q29" s="14">
        <f t="shared" si="9"/>
        <v>817820.15</v>
      </c>
      <c r="R29" s="14">
        <f t="shared" si="7"/>
        <v>1101832.6499999999</v>
      </c>
      <c r="S29" s="14">
        <f t="shared" si="8"/>
        <v>1259872.75</v>
      </c>
    </row>
    <row r="30" spans="1:19" s="51" customFormat="1">
      <c r="A30" s="15">
        <v>41518</v>
      </c>
      <c r="B30" s="14">
        <v>642817.80000000005</v>
      </c>
      <c r="C30" s="14">
        <v>-478450.4</v>
      </c>
      <c r="D30" s="14">
        <f t="shared" si="5"/>
        <v>164367.40000000002</v>
      </c>
      <c r="E30" s="14">
        <v>0</v>
      </c>
      <c r="F30" s="14">
        <v>104499.4</v>
      </c>
      <c r="G30" s="14">
        <v>23015.4</v>
      </c>
      <c r="H30" s="52">
        <v>107284.3</v>
      </c>
      <c r="I30" s="52">
        <v>290214.40000000002</v>
      </c>
      <c r="J30" s="53">
        <v>-213388.5</v>
      </c>
      <c r="K30" s="14">
        <v>-21460.2</v>
      </c>
      <c r="L30" s="14">
        <f t="shared" si="6"/>
        <v>290164.8</v>
      </c>
      <c r="M30" s="14">
        <v>36742.35</v>
      </c>
      <c r="N30" s="14">
        <v>823545.97499999986</v>
      </c>
      <c r="O30" s="54">
        <v>2197.5</v>
      </c>
      <c r="P30" s="54">
        <v>319</v>
      </c>
      <c r="Q30" s="14">
        <f t="shared" si="9"/>
        <v>862804.82499999984</v>
      </c>
      <c r="R30" s="14">
        <f t="shared" si="7"/>
        <v>1152969.6249999998</v>
      </c>
      <c r="S30" s="14">
        <f t="shared" si="8"/>
        <v>1317337.0249999999</v>
      </c>
    </row>
    <row r="31" spans="1:19" s="51" customFormat="1">
      <c r="A31" s="15">
        <v>41609</v>
      </c>
      <c r="B31" s="14">
        <v>702734.69999999984</v>
      </c>
      <c r="C31" s="14">
        <v>-473407</v>
      </c>
      <c r="D31" s="14">
        <f t="shared" si="5"/>
        <v>229327.69999999984</v>
      </c>
      <c r="E31" s="14">
        <v>0</v>
      </c>
      <c r="F31" s="14">
        <v>109019.90000000001</v>
      </c>
      <c r="G31" s="14">
        <v>19116.100000000002</v>
      </c>
      <c r="H31" s="52">
        <v>107284.3</v>
      </c>
      <c r="I31" s="52">
        <v>289290</v>
      </c>
      <c r="J31" s="53">
        <v>-227281.60000000003</v>
      </c>
      <c r="K31" s="14">
        <v>-23790.1</v>
      </c>
      <c r="L31" s="14">
        <f t="shared" si="6"/>
        <v>273638.60000000003</v>
      </c>
      <c r="M31" s="14">
        <v>36734.1</v>
      </c>
      <c r="N31" s="14">
        <v>811217.60000000021</v>
      </c>
      <c r="O31" s="54">
        <v>2469.1999999999998</v>
      </c>
      <c r="P31" s="54">
        <v>123.9</v>
      </c>
      <c r="Q31" s="14">
        <f t="shared" si="9"/>
        <v>850544.80000000016</v>
      </c>
      <c r="R31" s="14">
        <f t="shared" si="7"/>
        <v>1124183.4000000001</v>
      </c>
      <c r="S31" s="14">
        <f t="shared" si="8"/>
        <v>1353511.1</v>
      </c>
    </row>
    <row r="32" spans="1:19" s="51" customFormat="1">
      <c r="A32" s="15">
        <v>41699</v>
      </c>
      <c r="B32" s="14">
        <v>708261.20000000007</v>
      </c>
      <c r="C32" s="14">
        <v>-497741.45</v>
      </c>
      <c r="D32" s="14">
        <f t="shared" si="5"/>
        <v>210519.75000000006</v>
      </c>
      <c r="E32" s="14">
        <v>8513</v>
      </c>
      <c r="F32" s="14">
        <v>108771.9</v>
      </c>
      <c r="G32" s="14">
        <v>13842.4</v>
      </c>
      <c r="H32" s="52">
        <v>107284.3</v>
      </c>
      <c r="I32" s="52">
        <v>288673.7</v>
      </c>
      <c r="J32" s="53">
        <v>-226523.22500000001</v>
      </c>
      <c r="K32" s="14">
        <v>-17505.000000000004</v>
      </c>
      <c r="L32" s="14">
        <f t="shared" si="6"/>
        <v>283057.07500000007</v>
      </c>
      <c r="M32" s="14">
        <v>36273.550000000003</v>
      </c>
      <c r="N32" s="14">
        <v>810935.92499999993</v>
      </c>
      <c r="O32" s="54">
        <v>3128.7000000000003</v>
      </c>
      <c r="P32" s="54">
        <v>446.90000000000003</v>
      </c>
      <c r="Q32" s="14">
        <f t="shared" si="9"/>
        <v>850785.07499999995</v>
      </c>
      <c r="R32" s="14">
        <f t="shared" si="7"/>
        <v>1133842.1499999999</v>
      </c>
      <c r="S32" s="14">
        <f t="shared" si="8"/>
        <v>1344361.9</v>
      </c>
    </row>
    <row r="33" spans="1:19" s="51" customFormat="1">
      <c r="A33" s="15">
        <v>41791</v>
      </c>
      <c r="B33" s="14">
        <v>685013.10000000009</v>
      </c>
      <c r="C33" s="14">
        <v>-500668.59999999992</v>
      </c>
      <c r="D33" s="14">
        <f t="shared" si="5"/>
        <v>184344.50000000017</v>
      </c>
      <c r="E33" s="14">
        <v>39309.599999999999</v>
      </c>
      <c r="F33" s="14">
        <v>134209.09999999998</v>
      </c>
      <c r="G33" s="14">
        <v>19679.199999999997</v>
      </c>
      <c r="H33" s="52">
        <v>107284.3</v>
      </c>
      <c r="I33" s="52">
        <v>287441.19999999995</v>
      </c>
      <c r="J33" s="53">
        <v>-210802.15000000002</v>
      </c>
      <c r="K33" s="14">
        <v>-17287.8</v>
      </c>
      <c r="L33" s="14">
        <f t="shared" si="6"/>
        <v>359833.4499999999</v>
      </c>
      <c r="M33" s="14">
        <v>42581.5</v>
      </c>
      <c r="N33" s="14">
        <v>838351.15</v>
      </c>
      <c r="O33" s="54">
        <v>3154.2</v>
      </c>
      <c r="P33" s="54">
        <v>329.3</v>
      </c>
      <c r="Q33" s="14">
        <f t="shared" si="9"/>
        <v>884416.15</v>
      </c>
      <c r="R33" s="14">
        <f t="shared" si="7"/>
        <v>1244249.5999999999</v>
      </c>
      <c r="S33" s="14">
        <f t="shared" si="8"/>
        <v>1428594.1</v>
      </c>
    </row>
    <row r="34" spans="1:19" s="51" customFormat="1">
      <c r="A34" s="15">
        <v>41883</v>
      </c>
      <c r="B34" s="14">
        <v>718897</v>
      </c>
      <c r="C34" s="14">
        <v>-506375.05</v>
      </c>
      <c r="D34" s="14">
        <f t="shared" si="5"/>
        <v>212521.95</v>
      </c>
      <c r="E34" s="14">
        <v>27300.1</v>
      </c>
      <c r="F34" s="14">
        <v>151516.40000000002</v>
      </c>
      <c r="G34" s="14">
        <v>23222.549999999996</v>
      </c>
      <c r="H34" s="52">
        <v>107284.3</v>
      </c>
      <c r="I34" s="52">
        <v>286825</v>
      </c>
      <c r="J34" s="53">
        <v>-278674.73611111112</v>
      </c>
      <c r="K34" s="14">
        <v>-25072.2</v>
      </c>
      <c r="L34" s="14">
        <f t="shared" si="6"/>
        <v>292401.41388888896</v>
      </c>
      <c r="M34" s="14">
        <v>44646.099999999991</v>
      </c>
      <c r="N34" s="14">
        <v>860206.28611111105</v>
      </c>
      <c r="O34" s="54">
        <v>3642.8999999999996</v>
      </c>
      <c r="P34" s="54">
        <v>263.40000000000003</v>
      </c>
      <c r="Q34" s="14">
        <f t="shared" si="9"/>
        <v>908758.68611111108</v>
      </c>
      <c r="R34" s="14">
        <f t="shared" si="7"/>
        <v>1201160.1000000001</v>
      </c>
      <c r="S34" s="14">
        <f t="shared" si="8"/>
        <v>1413682.05</v>
      </c>
    </row>
    <row r="35" spans="1:19" s="51" customFormat="1">
      <c r="A35" s="15">
        <v>41974</v>
      </c>
      <c r="B35" s="14">
        <v>700883.1</v>
      </c>
      <c r="C35" s="14">
        <v>-520670.4</v>
      </c>
      <c r="D35" s="14">
        <f t="shared" si="5"/>
        <v>180212.69999999995</v>
      </c>
      <c r="E35" s="14">
        <v>55186.9</v>
      </c>
      <c r="F35" s="14">
        <v>147702.70000000001</v>
      </c>
      <c r="G35" s="14">
        <v>49269.8</v>
      </c>
      <c r="H35" s="52">
        <v>106976.2</v>
      </c>
      <c r="I35" s="52">
        <v>285900.5</v>
      </c>
      <c r="J35" s="53">
        <v>-239702.39999999997</v>
      </c>
      <c r="K35" s="14">
        <v>-23004.400000000001</v>
      </c>
      <c r="L35" s="14">
        <f t="shared" si="6"/>
        <v>382329.3000000001</v>
      </c>
      <c r="M35" s="14">
        <v>41416.400000000001</v>
      </c>
      <c r="N35" s="14">
        <v>893201.49999999988</v>
      </c>
      <c r="O35" s="54">
        <v>3449.2999999999997</v>
      </c>
      <c r="P35" s="54">
        <v>94.9</v>
      </c>
      <c r="Q35" s="14">
        <f t="shared" si="9"/>
        <v>938162.1</v>
      </c>
      <c r="R35" s="14">
        <f t="shared" si="7"/>
        <v>1320491.4000000001</v>
      </c>
      <c r="S35" s="14">
        <f t="shared" si="8"/>
        <v>1500704.1</v>
      </c>
    </row>
    <row r="36" spans="1:19" s="51" customFormat="1">
      <c r="A36" s="15">
        <v>42064</v>
      </c>
      <c r="B36" s="14">
        <v>664188.19999999995</v>
      </c>
      <c r="C36" s="14">
        <v>-503585.5</v>
      </c>
      <c r="D36" s="14">
        <f t="shared" ref="D36:D39" si="10">SUM(B36:C36)</f>
        <v>160602.69999999995</v>
      </c>
      <c r="E36" s="14">
        <v>23590.1</v>
      </c>
      <c r="F36" s="14">
        <v>156652.5</v>
      </c>
      <c r="G36" s="14">
        <v>51794.399999999994</v>
      </c>
      <c r="H36" s="52">
        <v>104166</v>
      </c>
      <c r="I36" s="52">
        <v>284644.40000000002</v>
      </c>
      <c r="J36" s="53">
        <v>-248200.45</v>
      </c>
      <c r="K36" s="14">
        <v>-29000.600000000002</v>
      </c>
      <c r="L36" s="14">
        <f t="shared" si="6"/>
        <v>343646.35000000003</v>
      </c>
      <c r="M36" s="14">
        <v>23479.7</v>
      </c>
      <c r="N36" s="14">
        <v>897726.8</v>
      </c>
      <c r="O36" s="54">
        <v>3910.9</v>
      </c>
      <c r="P36" s="54">
        <v>522.4</v>
      </c>
      <c r="Q36" s="14">
        <f t="shared" si="9"/>
        <v>925639.8</v>
      </c>
      <c r="R36" s="14">
        <f t="shared" si="7"/>
        <v>1269286.1500000001</v>
      </c>
      <c r="S36" s="14">
        <f t="shared" si="8"/>
        <v>1429888.85</v>
      </c>
    </row>
    <row r="37" spans="1:19" s="51" customFormat="1">
      <c r="A37" s="15">
        <v>42156</v>
      </c>
      <c r="B37" s="14">
        <v>566058</v>
      </c>
      <c r="C37" s="14">
        <v>-501183.4</v>
      </c>
      <c r="D37" s="14">
        <f t="shared" si="10"/>
        <v>64874.599999999977</v>
      </c>
      <c r="E37" s="14">
        <v>121700.8</v>
      </c>
      <c r="F37" s="14">
        <v>166756.20000000001</v>
      </c>
      <c r="G37" s="14">
        <v>48976.1</v>
      </c>
      <c r="H37" s="52">
        <v>100317.8</v>
      </c>
      <c r="I37" s="52">
        <v>282393.09999999998</v>
      </c>
      <c r="J37" s="53">
        <v>-230317.10000000003</v>
      </c>
      <c r="K37" s="14">
        <v>-26258.899999999998</v>
      </c>
      <c r="L37" s="14">
        <f t="shared" si="6"/>
        <v>463567.99999999994</v>
      </c>
      <c r="M37" s="14">
        <v>10226.1</v>
      </c>
      <c r="N37" s="14">
        <v>934948.39999999979</v>
      </c>
      <c r="O37" s="54">
        <v>3822.2</v>
      </c>
      <c r="P37" s="54">
        <v>391.8</v>
      </c>
      <c r="Q37" s="14">
        <f t="shared" si="9"/>
        <v>949388.49999999977</v>
      </c>
      <c r="R37" s="14">
        <f t="shared" si="7"/>
        <v>1412956.4999999998</v>
      </c>
      <c r="S37" s="14">
        <f t="shared" si="8"/>
        <v>1477831.0999999996</v>
      </c>
    </row>
    <row r="38" spans="1:19" s="51" customFormat="1">
      <c r="A38" s="15">
        <v>42248</v>
      </c>
      <c r="B38" s="14">
        <v>453393.99999999994</v>
      </c>
      <c r="C38" s="14">
        <v>-486902.60000000003</v>
      </c>
      <c r="D38" s="14">
        <f t="shared" si="10"/>
        <v>-33508.600000000093</v>
      </c>
      <c r="E38" s="14">
        <v>201450.1</v>
      </c>
      <c r="F38" s="14">
        <v>177101.60000000003</v>
      </c>
      <c r="G38" s="14">
        <v>50077.969444444447</v>
      </c>
      <c r="H38" s="52">
        <v>96137.9</v>
      </c>
      <c r="I38" s="52">
        <v>280473.5</v>
      </c>
      <c r="J38" s="53">
        <v>-209818.51944444445</v>
      </c>
      <c r="K38" s="14">
        <v>-29497.3</v>
      </c>
      <c r="L38" s="14">
        <f t="shared" si="6"/>
        <v>565925.25</v>
      </c>
      <c r="M38" s="14">
        <v>15563.099999999997</v>
      </c>
      <c r="N38" s="14">
        <v>945586.88333333319</v>
      </c>
      <c r="O38" s="54">
        <v>3755.9</v>
      </c>
      <c r="P38" s="54">
        <v>332.59999999999997</v>
      </c>
      <c r="Q38" s="14">
        <f t="shared" si="9"/>
        <v>965238.48333333316</v>
      </c>
      <c r="R38" s="14">
        <f t="shared" si="7"/>
        <v>1531163.7333333332</v>
      </c>
      <c r="S38" s="14">
        <f t="shared" si="8"/>
        <v>1497655.1333333331</v>
      </c>
    </row>
    <row r="39" spans="1:19" s="51" customFormat="1">
      <c r="A39" s="15">
        <v>42339</v>
      </c>
      <c r="B39" s="14">
        <v>428918.6</v>
      </c>
      <c r="C39" s="14">
        <v>-505119.9</v>
      </c>
      <c r="D39" s="14">
        <f t="shared" si="10"/>
        <v>-76201.300000000047</v>
      </c>
      <c r="E39" s="14">
        <v>273246</v>
      </c>
      <c r="F39" s="14">
        <v>254809.2</v>
      </c>
      <c r="G39" s="14">
        <v>50077.5</v>
      </c>
      <c r="H39" s="52">
        <v>90564.7</v>
      </c>
      <c r="I39" s="52">
        <v>277913.90000000002</v>
      </c>
      <c r="J39" s="53">
        <v>-234475</v>
      </c>
      <c r="K39" s="14">
        <v>-26275.999999999996</v>
      </c>
      <c r="L39" s="14">
        <f t="shared" si="6"/>
        <v>685860.29999999993</v>
      </c>
      <c r="M39" s="14">
        <v>7061.0999999999995</v>
      </c>
      <c r="N39" s="14">
        <v>894473.1</v>
      </c>
      <c r="O39" s="54">
        <v>27.1</v>
      </c>
      <c r="P39" s="54">
        <v>48.3</v>
      </c>
      <c r="Q39" s="14">
        <f t="shared" si="9"/>
        <v>901609.6</v>
      </c>
      <c r="R39" s="14">
        <f t="shared" si="7"/>
        <v>1587469.9</v>
      </c>
      <c r="S39" s="14">
        <f t="shared" si="8"/>
        <v>1511268.5999999999</v>
      </c>
    </row>
    <row r="40" spans="1:19" s="51" customFormat="1">
      <c r="A40" s="15">
        <v>42430</v>
      </c>
      <c r="B40" s="14">
        <v>338029.49999999994</v>
      </c>
      <c r="C40" s="14">
        <v>-499384.50000000006</v>
      </c>
      <c r="D40" s="14">
        <f t="shared" ref="D40:D42" si="11">SUM(B40:C40)</f>
        <v>-161355.00000000012</v>
      </c>
      <c r="E40" s="14">
        <v>273246</v>
      </c>
      <c r="F40" s="14">
        <v>296894.8</v>
      </c>
      <c r="G40" s="14">
        <v>49414.350000000006</v>
      </c>
      <c r="H40" s="52">
        <v>86384.8</v>
      </c>
      <c r="I40" s="52">
        <v>275994.3</v>
      </c>
      <c r="J40" s="53">
        <v>-233113.17500000002</v>
      </c>
      <c r="K40" s="14">
        <v>-25784.100000000002</v>
      </c>
      <c r="L40" s="14">
        <f t="shared" si="6"/>
        <v>723036.97499999998</v>
      </c>
      <c r="M40" s="14">
        <v>3295.7</v>
      </c>
      <c r="N40" s="14">
        <v>917886.22500000009</v>
      </c>
      <c r="O40" s="54">
        <v>22.2</v>
      </c>
      <c r="P40" s="54">
        <v>48.3</v>
      </c>
      <c r="Q40" s="14">
        <f t="shared" si="9"/>
        <v>921252.42500000005</v>
      </c>
      <c r="R40" s="14">
        <f t="shared" si="7"/>
        <v>1644289.4</v>
      </c>
      <c r="S40" s="14">
        <f t="shared" si="8"/>
        <v>1482934.4</v>
      </c>
    </row>
    <row r="41" spans="1:19" s="51" customFormat="1">
      <c r="A41" s="15">
        <v>42522</v>
      </c>
      <c r="B41" s="14">
        <v>329059.09999999998</v>
      </c>
      <c r="C41" s="14">
        <v>-495277</v>
      </c>
      <c r="D41" s="14">
        <f t="shared" si="11"/>
        <v>-166217.90000000002</v>
      </c>
      <c r="E41" s="14">
        <v>19504.700000000012</v>
      </c>
      <c r="F41" s="14">
        <v>348742.9</v>
      </c>
      <c r="G41" s="14">
        <v>53100.100000000006</v>
      </c>
      <c r="H41" s="52">
        <v>83598.2</v>
      </c>
      <c r="I41" s="52">
        <v>547320.69999999995</v>
      </c>
      <c r="J41" s="53">
        <v>-224057.05000000005</v>
      </c>
      <c r="K41" s="14">
        <v>-41471.800000000003</v>
      </c>
      <c r="L41" s="14">
        <f t="shared" ref="L41:L49" si="12">SUM( (E41:K41))</f>
        <v>786737.75</v>
      </c>
      <c r="M41" s="14">
        <v>6934.1</v>
      </c>
      <c r="N41" s="14">
        <v>950247.15</v>
      </c>
      <c r="O41" s="54">
        <v>59.2</v>
      </c>
      <c r="P41" s="54">
        <v>73.2</v>
      </c>
      <c r="Q41" s="14">
        <f t="shared" ref="Q41:Q50" si="13">SUM(M41:P41)</f>
        <v>957313.64999999991</v>
      </c>
      <c r="R41" s="14">
        <f t="shared" ref="R41:R50" si="14">SUM(L41,Q41)</f>
        <v>1744051.4</v>
      </c>
      <c r="S41" s="14">
        <f t="shared" ref="S41:S50" si="15">SUM(D41,R41)</f>
        <v>1577833.5</v>
      </c>
    </row>
    <row r="42" spans="1:19" s="51" customFormat="1">
      <c r="A42" s="15">
        <v>42614</v>
      </c>
      <c r="B42" s="14">
        <v>286513.80000000005</v>
      </c>
      <c r="C42" s="14">
        <v>-479290.8</v>
      </c>
      <c r="D42" s="14">
        <f t="shared" si="11"/>
        <v>-192776.99999999994</v>
      </c>
      <c r="E42" s="14">
        <v>18972.7</v>
      </c>
      <c r="F42" s="14">
        <v>390238.4</v>
      </c>
      <c r="G42" s="14">
        <v>46886.099999999991</v>
      </c>
      <c r="H42" s="52">
        <v>79418.3</v>
      </c>
      <c r="I42" s="52">
        <v>546041</v>
      </c>
      <c r="J42" s="53">
        <v>-221846.875</v>
      </c>
      <c r="K42" s="14">
        <v>-34600.5</v>
      </c>
      <c r="L42" s="14">
        <f t="shared" si="12"/>
        <v>825109.125</v>
      </c>
      <c r="M42" s="14">
        <v>11752.5</v>
      </c>
      <c r="N42" s="14">
        <v>966461.97499999998</v>
      </c>
      <c r="O42" s="54">
        <v>15.5</v>
      </c>
      <c r="P42" s="54">
        <v>102.9</v>
      </c>
      <c r="Q42" s="14">
        <f t="shared" si="13"/>
        <v>978332.875</v>
      </c>
      <c r="R42" s="14">
        <f t="shared" si="14"/>
        <v>1803442</v>
      </c>
      <c r="S42" s="14">
        <f t="shared" si="15"/>
        <v>1610665</v>
      </c>
    </row>
    <row r="43" spans="1:19" s="51" customFormat="1">
      <c r="A43" s="15">
        <v>42705</v>
      </c>
      <c r="B43" s="14">
        <v>294830.59999999998</v>
      </c>
      <c r="C43" s="14">
        <v>-476641.10000000003</v>
      </c>
      <c r="D43" s="14">
        <f>SUM(B43:C43)</f>
        <v>-181810.50000000006</v>
      </c>
      <c r="E43" s="14">
        <v>134973.1</v>
      </c>
      <c r="F43" s="14">
        <v>440018.1</v>
      </c>
      <c r="G43" s="14">
        <v>38542.6</v>
      </c>
      <c r="H43" s="52">
        <v>73845.100000000006</v>
      </c>
      <c r="I43" s="52">
        <v>543481.59999999998</v>
      </c>
      <c r="J43" s="53">
        <v>-296662.5</v>
      </c>
      <c r="K43" s="14">
        <v>-30394.800000000003</v>
      </c>
      <c r="L43" s="14">
        <f t="shared" si="12"/>
        <v>903803.2</v>
      </c>
      <c r="M43" s="14">
        <v>8381.6</v>
      </c>
      <c r="N43" s="14">
        <v>971860.20000000007</v>
      </c>
      <c r="O43" s="54">
        <v>57.6</v>
      </c>
      <c r="P43" s="54">
        <v>7181.4999999999991</v>
      </c>
      <c r="Q43" s="14">
        <f t="shared" si="13"/>
        <v>987480.9</v>
      </c>
      <c r="R43" s="14">
        <f t="shared" si="14"/>
        <v>1891284.1</v>
      </c>
      <c r="S43" s="14">
        <f t="shared" si="15"/>
        <v>1709473.6</v>
      </c>
    </row>
    <row r="44" spans="1:19" s="51" customFormat="1">
      <c r="A44" s="15">
        <v>42825</v>
      </c>
      <c r="B44" s="14">
        <v>316265.5</v>
      </c>
      <c r="C44" s="14">
        <v>-486183.10000000003</v>
      </c>
      <c r="D44" s="14">
        <f t="shared" ref="D44:D45" si="16">SUM(B44:C44)</f>
        <v>-169917.60000000003</v>
      </c>
      <c r="E44" s="14">
        <v>130042.5</v>
      </c>
      <c r="F44" s="14">
        <v>476769.79999999993</v>
      </c>
      <c r="G44" s="14">
        <v>49975.149999999994</v>
      </c>
      <c r="H44" s="52">
        <v>69665.100000000006</v>
      </c>
      <c r="I44" s="52">
        <v>541562</v>
      </c>
      <c r="J44" s="53">
        <v>-252986.75</v>
      </c>
      <c r="K44" s="14">
        <v>-31886.899999999998</v>
      </c>
      <c r="L44" s="14">
        <f t="shared" si="12"/>
        <v>983140.89999999979</v>
      </c>
      <c r="M44" s="14">
        <v>7960.9000000000005</v>
      </c>
      <c r="N44" s="14">
        <v>924370.9</v>
      </c>
      <c r="O44" s="54">
        <v>58.6</v>
      </c>
      <c r="P44" s="54">
        <v>7181.4999999999991</v>
      </c>
      <c r="Q44" s="14">
        <f t="shared" si="13"/>
        <v>939571.9</v>
      </c>
      <c r="R44" s="14">
        <f t="shared" si="14"/>
        <v>1922712.7999999998</v>
      </c>
      <c r="S44" s="14">
        <f t="shared" si="15"/>
        <v>1752795.1999999997</v>
      </c>
    </row>
    <row r="45" spans="1:19" s="51" customFormat="1">
      <c r="A45" s="15">
        <v>42916</v>
      </c>
      <c r="B45" s="14">
        <v>357696.40000000008</v>
      </c>
      <c r="C45" s="14">
        <v>-518289.2</v>
      </c>
      <c r="D45" s="14">
        <f t="shared" si="16"/>
        <v>-160592.79999999993</v>
      </c>
      <c r="E45" s="14">
        <v>141652.79999999999</v>
      </c>
      <c r="F45" s="14">
        <v>533824.80000000005</v>
      </c>
      <c r="G45" s="14">
        <v>42724.3</v>
      </c>
      <c r="H45" s="52">
        <v>66878.5</v>
      </c>
      <c r="I45" s="52">
        <v>540282.30000000005</v>
      </c>
      <c r="J45" s="53">
        <v>-251659.20000000004</v>
      </c>
      <c r="K45" s="14">
        <v>-54196.200000000004</v>
      </c>
      <c r="L45" s="14">
        <f t="shared" si="12"/>
        <v>1019507.3000000003</v>
      </c>
      <c r="M45" s="14">
        <v>14281.7</v>
      </c>
      <c r="N45" s="14">
        <v>982555</v>
      </c>
      <c r="O45" s="54">
        <v>33.300000000000004</v>
      </c>
      <c r="P45" s="54">
        <v>5669.9000000000005</v>
      </c>
      <c r="Q45" s="14">
        <f t="shared" si="13"/>
        <v>1002539.9</v>
      </c>
      <c r="R45" s="14">
        <f t="shared" si="14"/>
        <v>2022047.2000000002</v>
      </c>
      <c r="S45" s="14">
        <f t="shared" si="15"/>
        <v>1861454.4000000004</v>
      </c>
    </row>
    <row r="46" spans="1:19" s="51" customFormat="1">
      <c r="A46" s="15">
        <v>43008</v>
      </c>
      <c r="B46" s="14">
        <v>343989.99999999994</v>
      </c>
      <c r="C46" s="14">
        <v>-528233.5</v>
      </c>
      <c r="D46" s="14">
        <f>SUM(B46:C46)</f>
        <v>-184243.50000000006</v>
      </c>
      <c r="E46" s="14">
        <v>112382.3</v>
      </c>
      <c r="F46" s="14">
        <v>563258.5</v>
      </c>
      <c r="G46" s="14">
        <v>45579.45</v>
      </c>
      <c r="H46" s="52">
        <v>62698.6</v>
      </c>
      <c r="I46" s="52">
        <v>538362.6</v>
      </c>
      <c r="J46" s="53">
        <v>-240410.5</v>
      </c>
      <c r="K46" s="14">
        <v>-36826.200000000004</v>
      </c>
      <c r="L46" s="14">
        <f t="shared" si="12"/>
        <v>1045044.75</v>
      </c>
      <c r="M46" s="14">
        <v>29740.9</v>
      </c>
      <c r="N46" s="14">
        <v>1023789.6999999998</v>
      </c>
      <c r="O46" s="54">
        <v>56.1</v>
      </c>
      <c r="P46" s="54">
        <v>5451.8000000000011</v>
      </c>
      <c r="Q46" s="14">
        <f t="shared" si="13"/>
        <v>1059038.5</v>
      </c>
      <c r="R46" s="14">
        <f t="shared" si="14"/>
        <v>2104083.25</v>
      </c>
      <c r="S46" s="14">
        <f t="shared" si="15"/>
        <v>1919839.75</v>
      </c>
    </row>
    <row r="47" spans="1:19" s="51" customFormat="1">
      <c r="A47" s="15">
        <v>43100</v>
      </c>
      <c r="B47" s="14">
        <v>344923.90000000008</v>
      </c>
      <c r="C47" s="14">
        <v>-504972.79999999999</v>
      </c>
      <c r="D47" s="14">
        <f>SUM(B47:C47)</f>
        <v>-160048.89999999991</v>
      </c>
      <c r="E47" s="14">
        <v>194279.4</v>
      </c>
      <c r="F47" s="14">
        <v>658152.5</v>
      </c>
      <c r="G47" s="14">
        <v>32569.300000000003</v>
      </c>
      <c r="H47" s="52">
        <v>57125.4</v>
      </c>
      <c r="I47" s="52">
        <v>535803.19999999995</v>
      </c>
      <c r="J47" s="53">
        <v>-305499.30000000005</v>
      </c>
      <c r="K47" s="14">
        <v>-49349</v>
      </c>
      <c r="L47" s="14">
        <f t="shared" si="12"/>
        <v>1123081.5</v>
      </c>
      <c r="M47" s="14">
        <v>29463.899999999998</v>
      </c>
      <c r="N47" s="14">
        <v>987616.1</v>
      </c>
      <c r="O47" s="54">
        <v>4937.3999999999996</v>
      </c>
      <c r="P47" s="54">
        <v>4663.8000000000011</v>
      </c>
      <c r="Q47" s="14">
        <f t="shared" si="13"/>
        <v>1026681.2000000001</v>
      </c>
      <c r="R47" s="14">
        <f t="shared" si="14"/>
        <v>2149762.7000000002</v>
      </c>
      <c r="S47" s="14">
        <f t="shared" si="15"/>
        <v>1989713.8000000003</v>
      </c>
    </row>
    <row r="48" spans="1:19" s="51" customFormat="1">
      <c r="A48" s="15">
        <v>43190</v>
      </c>
      <c r="B48" s="14">
        <v>327781.59999999998</v>
      </c>
      <c r="C48" s="14">
        <v>-499025.2</v>
      </c>
      <c r="D48" s="14">
        <f t="shared" ref="D48:D49" si="17">SUM(B48:C48)</f>
        <v>-171243.60000000003</v>
      </c>
      <c r="E48" s="14">
        <v>151279.20000000001</v>
      </c>
      <c r="F48" s="14">
        <v>730428.79999999993</v>
      </c>
      <c r="G48" s="14">
        <v>41289</v>
      </c>
      <c r="H48" s="52">
        <v>52945.5</v>
      </c>
      <c r="I48" s="52">
        <v>533314.30000000005</v>
      </c>
      <c r="J48" s="53">
        <v>-296156.80000000005</v>
      </c>
      <c r="K48" s="14">
        <v>-56551.900000000009</v>
      </c>
      <c r="L48" s="14">
        <f t="shared" si="12"/>
        <v>1156548.1000000001</v>
      </c>
      <c r="M48" s="14">
        <v>16733.599999999999</v>
      </c>
      <c r="N48" s="14">
        <v>1021754.4999999999</v>
      </c>
      <c r="O48" s="54">
        <v>5422.5</v>
      </c>
      <c r="P48" s="54">
        <v>4515.0000000000009</v>
      </c>
      <c r="Q48" s="14">
        <f t="shared" si="13"/>
        <v>1048425.5999999999</v>
      </c>
      <c r="R48" s="14">
        <f t="shared" si="14"/>
        <v>2204973.7000000002</v>
      </c>
      <c r="S48" s="14">
        <f t="shared" si="15"/>
        <v>2033730.1</v>
      </c>
    </row>
    <row r="49" spans="1:19" s="51" customFormat="1">
      <c r="A49" s="15">
        <v>43281</v>
      </c>
      <c r="B49" s="14">
        <v>326312.10000000003</v>
      </c>
      <c r="C49" s="14">
        <v>-528416.19999999995</v>
      </c>
      <c r="D49" s="14">
        <f t="shared" si="17"/>
        <v>-202104.09999999992</v>
      </c>
      <c r="E49" s="14">
        <v>201181.6</v>
      </c>
      <c r="F49" s="14">
        <v>814036.7</v>
      </c>
      <c r="G49" s="14">
        <v>64093.8</v>
      </c>
      <c r="H49" s="52">
        <v>50158.9</v>
      </c>
      <c r="I49" s="52">
        <v>529117.6</v>
      </c>
      <c r="J49" s="53">
        <v>-404625.9</v>
      </c>
      <c r="K49" s="14">
        <v>-53521.5</v>
      </c>
      <c r="L49" s="14">
        <f t="shared" si="12"/>
        <v>1200441.1999999997</v>
      </c>
      <c r="M49" s="14">
        <v>25106.799999999999</v>
      </c>
      <c r="N49" s="14">
        <v>1078587.9000000001</v>
      </c>
      <c r="O49" s="54">
        <v>5533.2</v>
      </c>
      <c r="P49" s="54">
        <v>8815.7000000000007</v>
      </c>
      <c r="Q49" s="14">
        <f t="shared" si="13"/>
        <v>1118043.6000000001</v>
      </c>
      <c r="R49" s="14">
        <f t="shared" si="14"/>
        <v>2318484.7999999998</v>
      </c>
      <c r="S49" s="14">
        <f t="shared" si="15"/>
        <v>2116380.6999999997</v>
      </c>
    </row>
    <row r="50" spans="1:19" s="51" customFormat="1">
      <c r="A50" s="15">
        <v>43373</v>
      </c>
      <c r="B50" s="14">
        <v>274623.59999999992</v>
      </c>
      <c r="C50" s="14">
        <v>-492711.29999999993</v>
      </c>
      <c r="D50" s="14">
        <f>SUM(B50:C50)</f>
        <v>-218087.7</v>
      </c>
      <c r="E50" s="14">
        <v>151767</v>
      </c>
      <c r="F50" s="14">
        <v>884035.60000000021</v>
      </c>
      <c r="G50" s="14">
        <v>69935.600000000006</v>
      </c>
      <c r="H50" s="52">
        <v>45979</v>
      </c>
      <c r="I50" s="52">
        <v>526130.1</v>
      </c>
      <c r="J50" s="53">
        <v>-359682.5</v>
      </c>
      <c r="K50" s="14">
        <v>-67423.399999999994</v>
      </c>
      <c r="L50" s="14">
        <f>SUM( (E50:K50))</f>
        <v>1250741.4000000004</v>
      </c>
      <c r="M50" s="14">
        <v>33377.4</v>
      </c>
      <c r="N50" s="14">
        <v>1138000.8</v>
      </c>
      <c r="O50" s="54">
        <v>5747.6</v>
      </c>
      <c r="P50" s="54">
        <v>11841.2</v>
      </c>
      <c r="Q50" s="14">
        <f t="shared" si="13"/>
        <v>1188967</v>
      </c>
      <c r="R50" s="14">
        <f t="shared" si="14"/>
        <v>2439708.4000000004</v>
      </c>
      <c r="S50" s="14">
        <f t="shared" si="15"/>
        <v>2221620.7000000002</v>
      </c>
    </row>
    <row r="51" spans="1:19" s="51" customFormat="1">
      <c r="A51" s="15">
        <v>43465</v>
      </c>
      <c r="B51" s="14">
        <v>296065.40000000002</v>
      </c>
      <c r="C51" s="14">
        <v>-499709.5</v>
      </c>
      <c r="D51" s="14">
        <v>-203644.09999999998</v>
      </c>
      <c r="E51" s="14">
        <v>210409.1</v>
      </c>
      <c r="F51" s="14">
        <v>948288.10000000009</v>
      </c>
      <c r="G51" s="14">
        <v>62763.899999999994</v>
      </c>
      <c r="H51" s="52">
        <v>40405.800000000003</v>
      </c>
      <c r="I51" s="52">
        <v>521293.6</v>
      </c>
      <c r="J51" s="53">
        <v>-360424.80000000005</v>
      </c>
      <c r="K51" s="14">
        <v>-72326.89999999998</v>
      </c>
      <c r="L51" s="14">
        <v>1350408.8</v>
      </c>
      <c r="M51" s="14">
        <v>42764.6</v>
      </c>
      <c r="N51" s="14">
        <v>1136954.7000000002</v>
      </c>
      <c r="O51" s="54">
        <v>6028.8</v>
      </c>
      <c r="P51" s="54">
        <v>11629.5</v>
      </c>
      <c r="Q51" s="14">
        <v>1197377.6000000003</v>
      </c>
      <c r="R51" s="14">
        <v>2547786.4000000004</v>
      </c>
      <c r="S51" s="14">
        <v>2344142.3000000003</v>
      </c>
    </row>
    <row r="52" spans="1:19" s="51" customFormat="1">
      <c r="A52" s="15">
        <v>43555</v>
      </c>
      <c r="B52" s="14">
        <v>273574.69999999995</v>
      </c>
      <c r="C52" s="14">
        <v>-507580.8</v>
      </c>
      <c r="D52" s="14">
        <v>-234006.10000000003</v>
      </c>
      <c r="E52" s="14">
        <v>221728.4</v>
      </c>
      <c r="F52" s="14">
        <v>1051934.5</v>
      </c>
      <c r="G52" s="14">
        <v>70811.600000000006</v>
      </c>
      <c r="H52" s="52">
        <v>36225.9</v>
      </c>
      <c r="I52" s="52">
        <v>518306</v>
      </c>
      <c r="J52" s="53">
        <v>-418905.70000000007</v>
      </c>
      <c r="K52" s="14">
        <v>-58269.8</v>
      </c>
      <c r="L52" s="14">
        <v>1421830.8999999997</v>
      </c>
      <c r="M52" s="14">
        <v>33008.699999999997</v>
      </c>
      <c r="N52" s="14">
        <v>1167559.4000000001</v>
      </c>
      <c r="O52" s="54">
        <v>6662.7</v>
      </c>
      <c r="P52" s="54">
        <v>11913.1</v>
      </c>
      <c r="Q52" s="14">
        <v>1219143.9000000001</v>
      </c>
      <c r="R52" s="14">
        <v>2640974.7999999998</v>
      </c>
      <c r="S52" s="14">
        <v>2406968.6999999997</v>
      </c>
    </row>
    <row r="53" spans="1:19" s="51" customFormat="1">
      <c r="A53" s="15">
        <v>43646</v>
      </c>
      <c r="B53" s="14">
        <v>311117.90000000002</v>
      </c>
      <c r="C53" s="14">
        <v>-514036.89999999997</v>
      </c>
      <c r="D53" s="14">
        <v>-202918.99999999994</v>
      </c>
      <c r="E53" s="14">
        <v>216009.2</v>
      </c>
      <c r="F53" s="14">
        <v>1164552.5</v>
      </c>
      <c r="G53" s="14">
        <v>61615.3</v>
      </c>
      <c r="H53" s="52">
        <v>32046</v>
      </c>
      <c r="I53" s="52">
        <v>514038.8</v>
      </c>
      <c r="J53" s="53">
        <v>-434545.6</v>
      </c>
      <c r="K53" s="14">
        <v>-62385.299999999996</v>
      </c>
      <c r="L53" s="14">
        <v>1491330.9000000001</v>
      </c>
      <c r="M53" s="14">
        <v>24181</v>
      </c>
      <c r="N53" s="14">
        <v>1239614.0000000002</v>
      </c>
      <c r="O53" s="54">
        <v>6546.1</v>
      </c>
      <c r="P53" s="54">
        <v>12234.1</v>
      </c>
      <c r="Q53" s="14">
        <v>1282575.2000000004</v>
      </c>
      <c r="R53" s="14">
        <v>2773906.1000000006</v>
      </c>
      <c r="S53" s="14">
        <v>2570987.1000000006</v>
      </c>
    </row>
    <row r="54" spans="1:19" s="51" customFormat="1">
      <c r="A54" s="15">
        <v>43738</v>
      </c>
      <c r="B54" s="14">
        <v>298513</v>
      </c>
      <c r="C54" s="14">
        <v>-533829</v>
      </c>
      <c r="D54" s="14">
        <v>-235316</v>
      </c>
      <c r="E54" s="14">
        <v>0</v>
      </c>
      <c r="F54" s="14">
        <v>1264768.5</v>
      </c>
      <c r="G54" s="14">
        <v>67924</v>
      </c>
      <c r="H54" s="52">
        <v>29259.4</v>
      </c>
      <c r="I54" s="52">
        <v>727629.7</v>
      </c>
      <c r="J54" s="53">
        <v>-485335.70000000007</v>
      </c>
      <c r="K54" s="14">
        <v>-82074</v>
      </c>
      <c r="L54" s="14">
        <v>1522171.9</v>
      </c>
      <c r="M54" s="14">
        <v>25629.699999999997</v>
      </c>
      <c r="N54" s="14">
        <v>1319726.5</v>
      </c>
      <c r="O54" s="54">
        <v>6686.4</v>
      </c>
      <c r="P54" s="54">
        <v>12381.5</v>
      </c>
      <c r="Q54" s="14">
        <v>1364424.0999999999</v>
      </c>
      <c r="R54" s="14">
        <v>2886596</v>
      </c>
      <c r="S54" s="14">
        <v>2651280</v>
      </c>
    </row>
    <row r="55" spans="1:19" s="51" customFormat="1">
      <c r="A55" s="15">
        <v>43830</v>
      </c>
      <c r="B55" s="14">
        <v>388061.1999999999</v>
      </c>
      <c r="C55" s="14">
        <v>-603082.79999999981</v>
      </c>
      <c r="D55" s="14">
        <v>-215021.59999999992</v>
      </c>
      <c r="E55" s="14">
        <v>0</v>
      </c>
      <c r="F55" s="14">
        <v>1372987.2000000002</v>
      </c>
      <c r="G55" s="14">
        <v>73490.799999999988</v>
      </c>
      <c r="H55" s="52">
        <v>23686.2</v>
      </c>
      <c r="I55" s="52">
        <v>722793.2</v>
      </c>
      <c r="J55" s="53">
        <v>-450878.30000000005</v>
      </c>
      <c r="K55" s="14">
        <v>-95887.400000000009</v>
      </c>
      <c r="L55" s="14">
        <v>1646191.7000000004</v>
      </c>
      <c r="M55" s="14">
        <v>42179.299999999988</v>
      </c>
      <c r="N55" s="14">
        <v>1340910.8000000003</v>
      </c>
      <c r="O55" s="54">
        <v>458.5</v>
      </c>
      <c r="P55" s="54">
        <v>13691.699999999999</v>
      </c>
      <c r="Q55" s="14">
        <v>1397240.3000000003</v>
      </c>
      <c r="R55" s="14">
        <v>3043432.0000000009</v>
      </c>
      <c r="S55" s="14">
        <v>2828410.4000000008</v>
      </c>
    </row>
    <row r="56" spans="1:19" s="51" customFormat="1">
      <c r="A56" s="15">
        <v>43921</v>
      </c>
      <c r="B56" s="14">
        <v>346877</v>
      </c>
      <c r="C56" s="14">
        <v>-636787.1</v>
      </c>
      <c r="D56" s="14">
        <v>-289910.09999999998</v>
      </c>
      <c r="E56" s="14">
        <v>0</v>
      </c>
      <c r="F56" s="14">
        <v>1416344.1999999997</v>
      </c>
      <c r="G56" s="14">
        <v>126730.4</v>
      </c>
      <c r="H56" s="52">
        <v>19506.2</v>
      </c>
      <c r="I56" s="52">
        <v>719165.8</v>
      </c>
      <c r="J56" s="53">
        <v>-510394.5</v>
      </c>
      <c r="K56" s="14">
        <v>-77027.199999999997</v>
      </c>
      <c r="L56" s="14">
        <v>1694324.8999999997</v>
      </c>
      <c r="M56" s="14">
        <v>32240.899999999994</v>
      </c>
      <c r="N56" s="14">
        <v>1394187.3</v>
      </c>
      <c r="O56" s="54">
        <v>342.2</v>
      </c>
      <c r="P56" s="54">
        <v>14266.6</v>
      </c>
      <c r="Q56" s="14">
        <v>1441037</v>
      </c>
      <c r="R56" s="14">
        <v>3135361.8999999994</v>
      </c>
      <c r="S56" s="14">
        <v>2845451.7999999993</v>
      </c>
    </row>
    <row r="57" spans="1:19" s="51" customFormat="1">
      <c r="A57" s="15">
        <v>44012</v>
      </c>
      <c r="B57" s="14">
        <v>309848.40000000002</v>
      </c>
      <c r="C57" s="14">
        <v>-647711.69999999995</v>
      </c>
      <c r="D57" s="14">
        <v>-337863.29999999993</v>
      </c>
      <c r="E57" s="14">
        <v>0</v>
      </c>
      <c r="F57" s="14">
        <v>1506461.8</v>
      </c>
      <c r="G57" s="14">
        <v>122874.09999999998</v>
      </c>
      <c r="H57" s="52">
        <v>15326.3</v>
      </c>
      <c r="I57" s="52">
        <v>715538.4</v>
      </c>
      <c r="J57" s="53">
        <v>-447147.39999999991</v>
      </c>
      <c r="K57" s="14">
        <v>-86573</v>
      </c>
      <c r="L57" s="14">
        <v>1826480.2000000002</v>
      </c>
      <c r="M57" s="14">
        <v>29679</v>
      </c>
      <c r="N57" s="14">
        <v>1477533.4000000001</v>
      </c>
      <c r="O57" s="54">
        <v>328.2</v>
      </c>
      <c r="P57" s="54">
        <v>14009.199999999999</v>
      </c>
      <c r="Q57" s="14">
        <v>1521549.8</v>
      </c>
      <c r="R57" s="14">
        <v>3348030</v>
      </c>
      <c r="S57" s="14">
        <v>3010166.7</v>
      </c>
    </row>
    <row r="58" spans="1:19" s="51" customFormat="1">
      <c r="A58" s="15">
        <v>44104</v>
      </c>
      <c r="B58" s="14">
        <v>371801.1</v>
      </c>
      <c r="C58" s="14">
        <v>-655416.29999999993</v>
      </c>
      <c r="D58" s="14">
        <v>-283615.19999999995</v>
      </c>
      <c r="E58" s="14">
        <v>0</v>
      </c>
      <c r="F58" s="14">
        <v>1579323.1</v>
      </c>
      <c r="G58" s="14">
        <v>323403.90000000002</v>
      </c>
      <c r="H58" s="52">
        <v>12539.7</v>
      </c>
      <c r="I58" s="52">
        <v>713120.2</v>
      </c>
      <c r="J58" s="53">
        <v>-491610.60000000009</v>
      </c>
      <c r="K58" s="14">
        <v>-76711.199999999997</v>
      </c>
      <c r="L58" s="14">
        <v>2060065.0999999999</v>
      </c>
      <c r="M58" s="14">
        <v>30729.4</v>
      </c>
      <c r="N58" s="14">
        <v>1565499.7</v>
      </c>
      <c r="O58" s="54">
        <v>311</v>
      </c>
      <c r="P58" s="54">
        <v>15195.5</v>
      </c>
      <c r="Q58" s="14">
        <v>1611735.5999999999</v>
      </c>
      <c r="R58" s="14">
        <v>3671800.6999999997</v>
      </c>
      <c r="S58" s="14">
        <v>3388185.5</v>
      </c>
    </row>
    <row r="59" spans="1:19" s="51" customFormat="1">
      <c r="A59" s="15">
        <v>44196</v>
      </c>
      <c r="B59" s="14">
        <v>456497.4</v>
      </c>
      <c r="C59" s="14">
        <v>-662962.19999999995</v>
      </c>
      <c r="D59" s="14">
        <v>-206464.79999999993</v>
      </c>
      <c r="E59" s="14">
        <v>0</v>
      </c>
      <c r="F59" s="14">
        <v>1655938.0000000002</v>
      </c>
      <c r="G59" s="14">
        <v>321833.3</v>
      </c>
      <c r="H59" s="52">
        <v>6921.2</v>
      </c>
      <c r="I59" s="52">
        <v>708283.6</v>
      </c>
      <c r="J59" s="53">
        <v>-555970.31651700009</v>
      </c>
      <c r="K59" s="14">
        <v>-72855.7</v>
      </c>
      <c r="L59" s="14">
        <v>2064150.0834830001</v>
      </c>
      <c r="M59" s="14">
        <v>22446.3</v>
      </c>
      <c r="N59" s="14">
        <v>1645951.0000000002</v>
      </c>
      <c r="O59" s="54">
        <v>1185.1999999999998</v>
      </c>
      <c r="P59" s="54">
        <v>13465.5</v>
      </c>
      <c r="Q59" s="14">
        <v>1683048.0000000002</v>
      </c>
      <c r="R59" s="14">
        <v>3747198.0834830003</v>
      </c>
      <c r="S59" s="14">
        <v>3540733.2834830005</v>
      </c>
    </row>
    <row r="60" spans="1:19" s="51" customFormat="1">
      <c r="A60" s="15">
        <v>44286</v>
      </c>
      <c r="B60" s="14">
        <v>433350.50000000006</v>
      </c>
      <c r="C60" s="14">
        <v>-662899.39999999991</v>
      </c>
      <c r="D60" s="14">
        <v>-229548.89999999985</v>
      </c>
      <c r="E60" s="14">
        <v>0</v>
      </c>
      <c r="F60" s="14">
        <v>1692081.5000000002</v>
      </c>
      <c r="G60" s="14">
        <v>332078.3</v>
      </c>
      <c r="H60" s="52">
        <v>4134.6000000000004</v>
      </c>
      <c r="I60" s="52">
        <v>703262.9</v>
      </c>
      <c r="J60" s="53">
        <v>-576481.9</v>
      </c>
      <c r="K60" s="14">
        <v>-79830.5</v>
      </c>
      <c r="L60" s="14">
        <v>2075244.9000000004</v>
      </c>
      <c r="M60" s="14">
        <v>24689.200000000004</v>
      </c>
      <c r="N60" s="14">
        <v>1766310.2999999998</v>
      </c>
      <c r="O60" s="54">
        <v>734.60000000000014</v>
      </c>
      <c r="P60" s="54">
        <v>13203</v>
      </c>
      <c r="Q60" s="14">
        <v>1804937.0999999999</v>
      </c>
      <c r="R60" s="14">
        <v>3880182</v>
      </c>
      <c r="S60" s="14">
        <v>3650633.1</v>
      </c>
    </row>
    <row r="61" spans="1:19" s="51" customFormat="1">
      <c r="A61" s="15">
        <v>44377</v>
      </c>
      <c r="B61" s="14">
        <v>377066.70000000007</v>
      </c>
      <c r="C61" s="14">
        <v>-682853.8</v>
      </c>
      <c r="D61" s="14">
        <v>-305787.09999999998</v>
      </c>
      <c r="E61" s="14">
        <v>57076.7</v>
      </c>
      <c r="F61" s="14">
        <v>1761807.0999999999</v>
      </c>
      <c r="G61" s="14">
        <v>350778.82999999996</v>
      </c>
      <c r="H61" s="52">
        <v>0</v>
      </c>
      <c r="I61" s="52">
        <v>701028.8</v>
      </c>
      <c r="J61" s="53">
        <v>-632802</v>
      </c>
      <c r="K61" s="14">
        <v>-82573.3</v>
      </c>
      <c r="L61" s="14">
        <v>2155316.13</v>
      </c>
      <c r="M61" s="14">
        <v>26229.599999999995</v>
      </c>
      <c r="N61" s="14">
        <v>1997873.5</v>
      </c>
      <c r="O61" s="54">
        <v>5539.4</v>
      </c>
      <c r="P61" s="54">
        <v>12994.1</v>
      </c>
      <c r="Q61" s="14">
        <v>2042636.6</v>
      </c>
      <c r="R61" s="14">
        <v>4197952.7300000004</v>
      </c>
      <c r="S61" s="14">
        <v>3892165.6300000004</v>
      </c>
    </row>
    <row r="62" spans="1:19" s="51" customFormat="1" ht="18">
      <c r="A62" s="64" t="s">
        <v>71</v>
      </c>
      <c r="B62" s="14">
        <v>804427.99999999988</v>
      </c>
      <c r="C62" s="14">
        <v>-1209942</v>
      </c>
      <c r="D62" s="14">
        <v>-405514.00000000012</v>
      </c>
      <c r="E62" s="14">
        <v>0</v>
      </c>
      <c r="F62" s="14">
        <v>1859272.4</v>
      </c>
      <c r="G62" s="14">
        <v>350725.99</v>
      </c>
      <c r="H62" s="52">
        <v>0</v>
      </c>
      <c r="I62" s="52">
        <v>697339.3</v>
      </c>
      <c r="J62" s="53">
        <v>-658776</v>
      </c>
      <c r="K62" s="14">
        <v>-82805.899999999994</v>
      </c>
      <c r="L62" s="14">
        <v>2165755.7899999996</v>
      </c>
      <c r="M62" s="14">
        <v>25715.200000000001</v>
      </c>
      <c r="N62" s="14">
        <v>2253267.9</v>
      </c>
      <c r="O62" s="54">
        <v>337.9</v>
      </c>
      <c r="P62" s="54">
        <v>12994.1</v>
      </c>
      <c r="Q62" s="14">
        <v>2292315.1</v>
      </c>
      <c r="R62" s="14">
        <v>4458070.8899999997</v>
      </c>
      <c r="S62" s="14">
        <v>4052556.8899999997</v>
      </c>
    </row>
    <row r="63" spans="1:19" s="51" customFormat="1" ht="18">
      <c r="A63" s="64" t="s">
        <v>74</v>
      </c>
      <c r="B63" s="14">
        <v>788996.90000000014</v>
      </c>
      <c r="C63" s="14">
        <v>-1111496.1000000001</v>
      </c>
      <c r="D63" s="14">
        <v>-322499.19999999995</v>
      </c>
      <c r="E63" s="14">
        <v>36124.9</v>
      </c>
      <c r="F63" s="14">
        <v>1843948.2999999998</v>
      </c>
      <c r="G63" s="14">
        <v>293610.5</v>
      </c>
      <c r="H63" s="52">
        <v>0</v>
      </c>
      <c r="I63" s="52">
        <v>690961.7</v>
      </c>
      <c r="J63" s="53">
        <v>-835761.10000000009</v>
      </c>
      <c r="K63" s="14">
        <v>-75800.899999999994</v>
      </c>
      <c r="L63" s="14">
        <v>1953083.3999999994</v>
      </c>
      <c r="M63" s="14">
        <v>25112.399999999998</v>
      </c>
      <c r="N63" s="14">
        <v>2460871.6</v>
      </c>
      <c r="O63" s="54">
        <v>256.5</v>
      </c>
      <c r="P63" s="54">
        <v>12994.1</v>
      </c>
      <c r="Q63" s="14">
        <v>2499234.6</v>
      </c>
      <c r="R63" s="14">
        <v>4452318</v>
      </c>
      <c r="S63" s="14">
        <v>4129818.8</v>
      </c>
    </row>
    <row r="64" spans="1:19" s="51" customFormat="1" ht="18">
      <c r="A64" s="64" t="s">
        <v>77</v>
      </c>
      <c r="B64" s="54">
        <v>727417.20000000007</v>
      </c>
      <c r="C64" s="54">
        <v>-1035758.7</v>
      </c>
      <c r="D64" s="54">
        <v>-308341.49999999988</v>
      </c>
      <c r="E64" s="54">
        <v>32028.5</v>
      </c>
      <c r="F64" s="54">
        <v>1861012.8999999997</v>
      </c>
      <c r="G64" s="54">
        <v>432927.69999999995</v>
      </c>
      <c r="H64" s="52">
        <v>0</v>
      </c>
      <c r="I64" s="52">
        <v>690433.4</v>
      </c>
      <c r="J64" s="65">
        <v>-957504.3</v>
      </c>
      <c r="K64" s="54">
        <v>-118394.9</v>
      </c>
      <c r="L64" s="14">
        <v>1940503.2999999996</v>
      </c>
      <c r="M64" s="54">
        <v>24000.3</v>
      </c>
      <c r="N64" s="54">
        <v>2651719.4</v>
      </c>
      <c r="O64" s="54">
        <v>238.4</v>
      </c>
      <c r="P64" s="54">
        <v>12965</v>
      </c>
      <c r="Q64" s="14">
        <v>2688923.0999999996</v>
      </c>
      <c r="R64" s="14">
        <v>4629426.3999999994</v>
      </c>
      <c r="S64" s="14">
        <v>4321084.8999999994</v>
      </c>
    </row>
    <row r="65" spans="1:19" s="51" customFormat="1" ht="18">
      <c r="A65" s="64" t="s">
        <v>92</v>
      </c>
      <c r="B65" s="54">
        <v>731129.4</v>
      </c>
      <c r="C65" s="54">
        <v>-1153705.9000000001</v>
      </c>
      <c r="D65" s="54">
        <v>-422576.50000000012</v>
      </c>
      <c r="E65" s="54">
        <v>266435.90000000002</v>
      </c>
      <c r="F65" s="54">
        <v>1805222.7999999998</v>
      </c>
      <c r="G65" s="54">
        <v>527866.70000000007</v>
      </c>
      <c r="H65" s="52">
        <v>0</v>
      </c>
      <c r="I65" s="52">
        <v>686729.1</v>
      </c>
      <c r="J65" s="65">
        <v>-912790.8</v>
      </c>
      <c r="K65" s="54">
        <v>-120078.29999999999</v>
      </c>
      <c r="L65" s="14">
        <v>2253385.4000000004</v>
      </c>
      <c r="M65" s="54">
        <v>24180</v>
      </c>
      <c r="N65" s="54">
        <v>3005108.5</v>
      </c>
      <c r="O65" s="54">
        <v>6839.5000000000009</v>
      </c>
      <c r="P65" s="54">
        <v>12965</v>
      </c>
      <c r="Q65" s="14">
        <v>3049093</v>
      </c>
      <c r="R65" s="14">
        <v>5302478.4000000004</v>
      </c>
      <c r="S65" s="14">
        <v>4879901.9000000004</v>
      </c>
    </row>
    <row r="66" spans="1:19" s="51" customFormat="1" ht="18">
      <c r="A66" s="64" t="s">
        <v>83</v>
      </c>
      <c r="B66" s="54">
        <v>691082</v>
      </c>
      <c r="C66" s="54">
        <v>-1270034.8</v>
      </c>
      <c r="D66" s="54">
        <v>-578952.80000000005</v>
      </c>
      <c r="E66" s="54">
        <v>82611.8</v>
      </c>
      <c r="F66" s="54">
        <v>1860208.2000000002</v>
      </c>
      <c r="G66" s="54">
        <v>815991.4</v>
      </c>
      <c r="H66" s="52">
        <v>0</v>
      </c>
      <c r="I66" s="52">
        <v>956869.3</v>
      </c>
      <c r="J66" s="65">
        <v>-1034787.2000000002</v>
      </c>
      <c r="K66" s="54">
        <v>-123234.2</v>
      </c>
      <c r="L66" s="14">
        <v>2557659.2999999998</v>
      </c>
      <c r="M66" s="54">
        <v>24167.200000000001</v>
      </c>
      <c r="N66" s="54">
        <v>3332113.6999999993</v>
      </c>
      <c r="O66" s="54">
        <v>829.2</v>
      </c>
      <c r="P66" s="54">
        <v>12965</v>
      </c>
      <c r="Q66" s="14">
        <v>3370075.0999999996</v>
      </c>
      <c r="R66" s="14">
        <v>5927734.3999999994</v>
      </c>
      <c r="S66" s="14">
        <v>5348781.5999999996</v>
      </c>
    </row>
    <row r="67" spans="1:19" s="51" customFormat="1" ht="18">
      <c r="A67" s="64" t="s">
        <v>86</v>
      </c>
      <c r="B67" s="54">
        <v>626681</v>
      </c>
      <c r="C67" s="54">
        <v>-1188376.1000000001</v>
      </c>
      <c r="D67" s="54">
        <v>-561695.10000000009</v>
      </c>
      <c r="E67" s="54">
        <v>3346.5</v>
      </c>
      <c r="F67" s="54">
        <v>2022427.4999999998</v>
      </c>
      <c r="G67" s="54">
        <v>878763.29999999993</v>
      </c>
      <c r="H67" s="52">
        <v>0</v>
      </c>
      <c r="I67" s="52">
        <v>941229</v>
      </c>
      <c r="J67" s="65">
        <v>-1163315.2999999998</v>
      </c>
      <c r="K67" s="54">
        <v>-128898.4</v>
      </c>
      <c r="L67" s="14">
        <v>2553552.6</v>
      </c>
      <c r="M67" s="54">
        <v>23728.599999999995</v>
      </c>
      <c r="N67" s="54">
        <v>3533140.9</v>
      </c>
      <c r="O67" s="54">
        <v>167.9</v>
      </c>
      <c r="P67" s="54">
        <v>12965</v>
      </c>
      <c r="Q67" s="14">
        <v>3570002.4</v>
      </c>
      <c r="R67" s="14">
        <v>6123555</v>
      </c>
      <c r="S67" s="14">
        <v>5561859.9000000004</v>
      </c>
    </row>
    <row r="68" spans="1:19" s="51" customFormat="1" ht="18">
      <c r="A68" s="64" t="s">
        <v>89</v>
      </c>
      <c r="B68" s="14">
        <v>601126.1</v>
      </c>
      <c r="C68" s="14">
        <v>-1186088.1000000001</v>
      </c>
      <c r="D68" s="14">
        <v>-584962.00000000012</v>
      </c>
      <c r="E68" s="14">
        <v>0</v>
      </c>
      <c r="F68" s="14">
        <v>2117139.9</v>
      </c>
      <c r="G68" s="14">
        <v>922006.20000000007</v>
      </c>
      <c r="H68" s="52">
        <v>0</v>
      </c>
      <c r="I68" s="52">
        <v>936198</v>
      </c>
      <c r="J68" s="53">
        <v>-1227783.2000000002</v>
      </c>
      <c r="K68" s="14">
        <v>-91150.6</v>
      </c>
      <c r="L68" s="14">
        <v>2656410.2999999998</v>
      </c>
      <c r="M68" s="14">
        <v>25399.5</v>
      </c>
      <c r="N68" s="14">
        <v>3621646.7</v>
      </c>
      <c r="O68" s="54">
        <v>301.89999999999998</v>
      </c>
      <c r="P68" s="54">
        <v>12965</v>
      </c>
      <c r="Q68" s="14">
        <v>3660313.1</v>
      </c>
      <c r="R68" s="14">
        <v>6316723.4000000004</v>
      </c>
      <c r="S68" s="14">
        <v>5731761.4000000004</v>
      </c>
    </row>
    <row r="69" spans="1:19" s="51" customFormat="1" ht="18">
      <c r="A69" s="64" t="s">
        <v>92</v>
      </c>
      <c r="B69" s="14">
        <v>582356.39999999991</v>
      </c>
      <c r="C69" s="14">
        <v>-1575183.1000000003</v>
      </c>
      <c r="D69" s="14">
        <v>-992826.70000000042</v>
      </c>
      <c r="E69" s="14">
        <v>314986.5</v>
      </c>
      <c r="F69" s="14">
        <v>2040006.2</v>
      </c>
      <c r="G69" s="14">
        <v>776840.5</v>
      </c>
      <c r="H69" s="52">
        <v>0</v>
      </c>
      <c r="I69" s="52">
        <v>930266.6</v>
      </c>
      <c r="J69" s="53">
        <v>-1111357.2</v>
      </c>
      <c r="K69" s="14">
        <v>-181658.5</v>
      </c>
      <c r="L69" s="14">
        <v>2769084.1000000006</v>
      </c>
      <c r="M69" s="14">
        <v>25654.799999999999</v>
      </c>
      <c r="N69" s="14">
        <v>3947165.6000000006</v>
      </c>
      <c r="O69" s="54">
        <v>277.5</v>
      </c>
      <c r="P69" s="54">
        <v>12965</v>
      </c>
      <c r="Q69" s="14">
        <v>3986062.9000000004</v>
      </c>
      <c r="R69" s="14">
        <v>6755147.0000000009</v>
      </c>
      <c r="S69" s="14">
        <v>5762320.3000000007</v>
      </c>
    </row>
    <row r="70" spans="1:19" s="51" customFormat="1" ht="18">
      <c r="A70" s="64" t="s">
        <v>95</v>
      </c>
      <c r="B70" s="14">
        <v>436412.2</v>
      </c>
      <c r="C70" s="14">
        <v>-1671049.3</v>
      </c>
      <c r="D70" s="14">
        <v>-1234637.1000000001</v>
      </c>
      <c r="E70" s="14">
        <v>168204</v>
      </c>
      <c r="F70" s="14">
        <v>2013956.6</v>
      </c>
      <c r="G70" s="14">
        <v>702213.3</v>
      </c>
      <c r="H70" s="52">
        <v>0</v>
      </c>
      <c r="I70" s="52">
        <v>1241186.3999999999</v>
      </c>
      <c r="J70" s="53">
        <v>-1133403.9000000001</v>
      </c>
      <c r="K70" s="14">
        <v>-168824.19999999998</v>
      </c>
      <c r="L70" s="14">
        <v>2823332.2</v>
      </c>
      <c r="M70" s="14">
        <v>26206.5</v>
      </c>
      <c r="N70" s="14">
        <v>4407513.6000000006</v>
      </c>
      <c r="O70" s="54">
        <v>1209.8000000000002</v>
      </c>
      <c r="P70" s="54">
        <v>12965</v>
      </c>
      <c r="Q70" s="14">
        <v>4447894.9000000004</v>
      </c>
      <c r="R70" s="14">
        <v>7271227.1000000006</v>
      </c>
      <c r="S70" s="14">
        <v>6036590</v>
      </c>
    </row>
    <row r="71" spans="1:19" s="51" customFormat="1" ht="18">
      <c r="A71" s="64" t="s">
        <v>98</v>
      </c>
      <c r="B71" s="14">
        <v>677864.5</v>
      </c>
      <c r="C71" s="14">
        <v>-1773190.5</v>
      </c>
      <c r="D71" s="14">
        <v>-1095326</v>
      </c>
      <c r="E71" s="14">
        <v>45365.4</v>
      </c>
      <c r="F71" s="14">
        <v>2096295.7000000002</v>
      </c>
      <c r="G71" s="14">
        <v>822771.19999999995</v>
      </c>
      <c r="H71" s="52">
        <v>0</v>
      </c>
      <c r="I71" s="52">
        <v>1238638.2000000002</v>
      </c>
      <c r="J71" s="53">
        <v>-1094367.8999999999</v>
      </c>
      <c r="K71" s="14">
        <v>-172112.80000000002</v>
      </c>
      <c r="L71" s="14">
        <v>2936589.8000000003</v>
      </c>
      <c r="M71" s="14">
        <v>24195.500000000004</v>
      </c>
      <c r="N71" s="14">
        <v>4559406.8</v>
      </c>
      <c r="O71" s="54">
        <v>1112.6000000000001</v>
      </c>
      <c r="P71" s="54">
        <v>12965</v>
      </c>
      <c r="Q71" s="14">
        <v>4597679.8999999994</v>
      </c>
      <c r="R71" s="14">
        <v>7534269.6999999993</v>
      </c>
      <c r="S71" s="14">
        <v>6438943.6999999993</v>
      </c>
    </row>
    <row r="72" spans="1:19" s="51" customFormat="1" ht="18">
      <c r="A72" s="64" t="s">
        <v>101</v>
      </c>
      <c r="B72" s="14">
        <v>792357.5</v>
      </c>
      <c r="C72" s="14">
        <v>-1993797.4999999998</v>
      </c>
      <c r="D72" s="14">
        <v>-1201439.9999999998</v>
      </c>
      <c r="E72" s="14">
        <v>0</v>
      </c>
      <c r="F72" s="14">
        <v>2194239</v>
      </c>
      <c r="G72" s="14">
        <v>816753</v>
      </c>
      <c r="H72" s="52">
        <v>0</v>
      </c>
      <c r="I72" s="52">
        <v>1233257.3</v>
      </c>
      <c r="J72" s="53">
        <v>-1192500.5</v>
      </c>
      <c r="K72" s="14">
        <v>-191157.9</v>
      </c>
      <c r="L72" s="14">
        <v>2860590.9</v>
      </c>
      <c r="M72" s="14">
        <v>25784.5</v>
      </c>
      <c r="N72" s="14">
        <v>4746289.9000000013</v>
      </c>
      <c r="O72" s="54">
        <v>1070.1000000000001</v>
      </c>
      <c r="P72" s="54">
        <v>12965</v>
      </c>
      <c r="Q72" s="14">
        <v>4786109.5000000009</v>
      </c>
      <c r="R72" s="14">
        <v>7646700.4000000004</v>
      </c>
      <c r="S72" s="14">
        <v>6445260.4000000004</v>
      </c>
    </row>
    <row r="73" spans="1:19" s="51" customFormat="1" ht="18">
      <c r="A73" s="64" t="s">
        <v>104</v>
      </c>
      <c r="B73" s="14">
        <v>683666.2</v>
      </c>
      <c r="C73" s="14">
        <v>-2153564.4</v>
      </c>
      <c r="D73" s="14">
        <v>-1469898.2</v>
      </c>
      <c r="E73" s="14">
        <v>153944.29999999999</v>
      </c>
      <c r="F73" s="14">
        <v>2155368.8999999994</v>
      </c>
      <c r="G73" s="14">
        <v>839227.89999999991</v>
      </c>
      <c r="H73" s="52">
        <v>0</v>
      </c>
      <c r="I73" s="52">
        <v>1226068.6000000001</v>
      </c>
      <c r="J73" s="53">
        <v>-1016318.6</v>
      </c>
      <c r="K73" s="14">
        <v>-235701.60000000003</v>
      </c>
      <c r="L73" s="14">
        <v>3122589.4999999991</v>
      </c>
      <c r="M73" s="14">
        <v>11883.1</v>
      </c>
      <c r="N73" s="14">
        <v>5084034.8</v>
      </c>
      <c r="O73" s="54">
        <v>1059.1000000000001</v>
      </c>
      <c r="P73" s="54">
        <v>12836.2</v>
      </c>
      <c r="Q73" s="14">
        <v>5109813.1999999993</v>
      </c>
      <c r="R73" s="14">
        <v>8232402.6999999983</v>
      </c>
      <c r="S73" s="14">
        <v>6762504.4999999981</v>
      </c>
    </row>
    <row r="74" spans="1:19" s="51" customFormat="1" ht="18">
      <c r="A74" s="64" t="s">
        <v>107</v>
      </c>
      <c r="B74" s="14">
        <v>661599.89999999991</v>
      </c>
      <c r="C74" s="14">
        <v>-2230469.2000000007</v>
      </c>
      <c r="D74" s="14">
        <v>-1568869.3000000007</v>
      </c>
      <c r="E74" s="14">
        <v>415256.8</v>
      </c>
      <c r="F74" s="14">
        <v>2075172.2000000002</v>
      </c>
      <c r="G74" s="14">
        <v>882844.9</v>
      </c>
      <c r="H74" s="52">
        <v>0</v>
      </c>
      <c r="I74" s="52">
        <v>1377870.8</v>
      </c>
      <c r="J74" s="53">
        <v>-1129734.3999999999</v>
      </c>
      <c r="K74" s="14">
        <v>-233301.19999999998</v>
      </c>
      <c r="L74" s="14">
        <v>3388109.1</v>
      </c>
      <c r="M74" s="14">
        <v>11821.7</v>
      </c>
      <c r="N74" s="14">
        <v>5449654.2999999998</v>
      </c>
      <c r="O74" s="54">
        <v>995.5</v>
      </c>
      <c r="P74" s="54">
        <v>12836.2</v>
      </c>
      <c r="Q74" s="14">
        <v>5475307.7000000002</v>
      </c>
      <c r="R74" s="14">
        <v>8863416.8000000007</v>
      </c>
      <c r="S74" s="14">
        <v>7294547.5</v>
      </c>
    </row>
    <row r="75" spans="1:19" s="51" customFormat="1" ht="18">
      <c r="A75" s="64" t="s">
        <v>110</v>
      </c>
      <c r="B75" s="14">
        <v>1002540.8</v>
      </c>
      <c r="C75" s="14">
        <v>-2461025.4</v>
      </c>
      <c r="D75" s="14">
        <v>-1458484.5999999999</v>
      </c>
      <c r="E75" s="14">
        <v>751335.6</v>
      </c>
      <c r="F75" s="14">
        <v>2180323.7000000002</v>
      </c>
      <c r="G75" s="14">
        <v>843573.9</v>
      </c>
      <c r="H75" s="52">
        <v>0</v>
      </c>
      <c r="I75" s="52">
        <v>1371442.2</v>
      </c>
      <c r="J75" s="53">
        <v>-1121922.5</v>
      </c>
      <c r="K75" s="14">
        <v>-250593.6</v>
      </c>
      <c r="L75" s="14">
        <v>3774159.3000000003</v>
      </c>
      <c r="M75" s="14">
        <v>13054.900000000001</v>
      </c>
      <c r="N75" s="14">
        <v>5775342.8000000007</v>
      </c>
      <c r="O75" s="54">
        <v>1170.2</v>
      </c>
      <c r="P75" s="54">
        <v>12836.2</v>
      </c>
      <c r="Q75" s="14">
        <v>5802404.1000000015</v>
      </c>
      <c r="R75" s="14">
        <v>9576563.4000000022</v>
      </c>
      <c r="S75" s="14">
        <v>8118078.8000000017</v>
      </c>
    </row>
    <row r="76" spans="1:19" s="51" customFormat="1" ht="18">
      <c r="A76" s="64" t="s">
        <v>113</v>
      </c>
      <c r="B76" s="14">
        <v>845884.3</v>
      </c>
      <c r="C76" s="14">
        <v>-2417986.8000000003</v>
      </c>
      <c r="D76" s="14">
        <v>-1572102.5000000002</v>
      </c>
      <c r="E76" s="14">
        <v>629494.5</v>
      </c>
      <c r="F76" s="14">
        <v>2471900.9</v>
      </c>
      <c r="G76" s="14">
        <v>689001.3</v>
      </c>
      <c r="H76" s="52">
        <v>0</v>
      </c>
      <c r="I76" s="52">
        <v>1365759.1</v>
      </c>
      <c r="J76" s="53">
        <v>-1121364.5</v>
      </c>
      <c r="K76" s="14">
        <v>-241724.5</v>
      </c>
      <c r="L76" s="14">
        <v>3793066.8000000007</v>
      </c>
      <c r="M76" s="14">
        <v>20128.400000000005</v>
      </c>
      <c r="N76" s="14">
        <v>5989551.2000000002</v>
      </c>
      <c r="O76" s="54">
        <v>1008.3</v>
      </c>
      <c r="P76" s="54">
        <v>12836.2</v>
      </c>
      <c r="Q76" s="14">
        <v>6023524.1000000006</v>
      </c>
      <c r="R76" s="14">
        <v>9816590.9000000022</v>
      </c>
      <c r="S76" s="14">
        <v>8244488.4000000013</v>
      </c>
    </row>
    <row r="77" spans="1:19" s="51" customFormat="1" ht="18">
      <c r="A77" s="64" t="s">
        <v>116</v>
      </c>
      <c r="B77" s="14">
        <v>746176.89999999991</v>
      </c>
      <c r="C77" s="14">
        <v>-2359494.1</v>
      </c>
      <c r="D77" s="14">
        <v>-1613317.2000000002</v>
      </c>
      <c r="E77" s="14">
        <v>1017484.8</v>
      </c>
      <c r="F77" s="14">
        <v>2553085.0000000005</v>
      </c>
      <c r="G77" s="14">
        <v>759743.8</v>
      </c>
      <c r="H77" s="52">
        <v>0</v>
      </c>
      <c r="I77" s="52">
        <v>1355991.1</v>
      </c>
      <c r="J77" s="53">
        <v>-1210704.8</v>
      </c>
      <c r="K77" s="14">
        <v>-292443.99999999994</v>
      </c>
      <c r="L77" s="14">
        <v>4183155.9000000013</v>
      </c>
      <c r="M77" s="14">
        <v>12345.800000000001</v>
      </c>
      <c r="N77" s="14">
        <v>6435052.0999999996</v>
      </c>
      <c r="O77" s="54">
        <v>858.6</v>
      </c>
      <c r="P77" s="54">
        <v>12836.2</v>
      </c>
      <c r="Q77" s="14">
        <v>6461092.6999999993</v>
      </c>
      <c r="R77" s="14">
        <v>10644248.600000001</v>
      </c>
      <c r="S77" s="14">
        <v>9030931.4000000004</v>
      </c>
    </row>
    <row r="78" spans="1:19" s="51" customFormat="1" ht="18">
      <c r="A78" s="64" t="s">
        <v>123</v>
      </c>
      <c r="B78" s="14">
        <v>838044.2</v>
      </c>
      <c r="C78" s="14">
        <v>-2715412.5000000005</v>
      </c>
      <c r="D78" s="14">
        <v>-1877368.3000000005</v>
      </c>
      <c r="E78" s="14">
        <v>1017484.8</v>
      </c>
      <c r="F78" s="14">
        <v>2618505.4</v>
      </c>
      <c r="G78" s="14">
        <v>1058120.3</v>
      </c>
      <c r="H78" s="52">
        <v>0</v>
      </c>
      <c r="I78" s="52">
        <v>1353643.2</v>
      </c>
      <c r="J78" s="53">
        <v>-1456509.2999999998</v>
      </c>
      <c r="K78" s="14">
        <v>-244860.29999999996</v>
      </c>
      <c r="L78" s="14">
        <v>4346384.1000000006</v>
      </c>
      <c r="M78" s="14">
        <v>12870.500000000002</v>
      </c>
      <c r="N78" s="14">
        <v>6779346.0999999996</v>
      </c>
      <c r="O78" s="54">
        <v>710</v>
      </c>
      <c r="P78" s="54">
        <v>12836.2</v>
      </c>
      <c r="Q78" s="14">
        <v>6805762.7999999998</v>
      </c>
      <c r="R78" s="14">
        <v>11152146.9</v>
      </c>
      <c r="S78" s="14">
        <v>9274778.5999999996</v>
      </c>
    </row>
    <row r="79" spans="1:19" s="51" customFormat="1" ht="18">
      <c r="A79" s="64" t="s">
        <v>128</v>
      </c>
      <c r="B79" s="14">
        <v>1022833.1</v>
      </c>
      <c r="C79" s="14">
        <v>-2995163</v>
      </c>
      <c r="D79" s="14">
        <v>-1972329.9</v>
      </c>
      <c r="E79" s="14">
        <v>132386.20000000001</v>
      </c>
      <c r="F79" s="14">
        <v>2683835.5</v>
      </c>
      <c r="G79" s="14">
        <v>937564.9</v>
      </c>
      <c r="H79" s="52">
        <v>0</v>
      </c>
      <c r="I79" s="52">
        <v>2362001.5</v>
      </c>
      <c r="J79" s="53">
        <v>-1448226.4</v>
      </c>
      <c r="K79" s="14">
        <v>-138190.5</v>
      </c>
      <c r="L79" s="14">
        <v>4529371.1999999993</v>
      </c>
      <c r="M79" s="14">
        <v>12641.9</v>
      </c>
      <c r="N79" s="14">
        <v>7133840.700000002</v>
      </c>
      <c r="O79" s="54">
        <v>682</v>
      </c>
      <c r="P79" s="54">
        <v>12836.2</v>
      </c>
      <c r="Q79" s="14">
        <v>7160000.8000000026</v>
      </c>
      <c r="R79" s="14">
        <v>11689372.000000002</v>
      </c>
      <c r="S79" s="14">
        <v>9717042.1000000015</v>
      </c>
    </row>
    <row r="80" spans="1:19" s="51" customFormat="1">
      <c r="A80" s="66" t="s">
        <v>5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8"/>
    </row>
    <row r="81" spans="1:19" s="51" customFormat="1">
      <c r="A81" s="69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1"/>
    </row>
    <row r="82" spans="1:19" s="17" customFormat="1">
      <c r="A82" s="3"/>
      <c r="B82" s="5"/>
      <c r="C82" s="5"/>
      <c r="D82" s="5"/>
      <c r="E82" s="5"/>
      <c r="F82" s="5"/>
      <c r="G82" s="5"/>
      <c r="H82" s="5"/>
      <c r="I82" s="5"/>
      <c r="J82" s="5"/>
      <c r="K82" s="6"/>
      <c r="L82" s="5"/>
      <c r="M82" s="5" t="s">
        <v>6</v>
      </c>
      <c r="N82" s="5"/>
      <c r="O82" s="9"/>
      <c r="P82" s="9"/>
      <c r="Q82" s="5"/>
      <c r="R82" s="5"/>
      <c r="S82" s="5"/>
    </row>
  </sheetData>
  <mergeCells count="9">
    <mergeCell ref="A80:S81"/>
    <mergeCell ref="A2:S2"/>
    <mergeCell ref="A5:A7"/>
    <mergeCell ref="E5:R5"/>
    <mergeCell ref="S5:S7"/>
    <mergeCell ref="E6:L6"/>
    <mergeCell ref="M6:Q6"/>
    <mergeCell ref="R6:R7"/>
    <mergeCell ref="B5:D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T28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20" sqref="M20"/>
    </sheetView>
  </sheetViews>
  <sheetFormatPr defaultColWidth="10.6640625" defaultRowHeight="15.75"/>
  <cols>
    <col min="1" max="1" width="27.109375" customWidth="1"/>
    <col min="2" max="2" width="13.5546875" bestFit="1" customWidth="1"/>
    <col min="3" max="3" width="12.77734375" customWidth="1"/>
    <col min="10" max="10" width="15.33203125" customWidth="1"/>
    <col min="11" max="11" width="17.5546875" customWidth="1"/>
    <col min="16" max="16" width="12.6640625" style="17" customWidth="1"/>
  </cols>
  <sheetData>
    <row r="1" spans="1:20">
      <c r="A1" s="16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1"/>
      <c r="M1" s="11"/>
      <c r="N1" s="11"/>
      <c r="O1" s="13"/>
      <c r="P1" s="13"/>
      <c r="Q1" s="11"/>
      <c r="R1" s="11"/>
      <c r="S1" s="4" t="s">
        <v>67</v>
      </c>
    </row>
    <row r="2" spans="1:20" s="35" customFormat="1" ht="18">
      <c r="A2" s="72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</row>
    <row r="3" spans="1:20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20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20" s="35" customFormat="1" ht="15.75" customHeight="1">
      <c r="A5" s="83" t="s">
        <v>52</v>
      </c>
      <c r="B5" s="47"/>
      <c r="C5" s="47"/>
      <c r="D5" s="47"/>
      <c r="E5" s="86" t="s">
        <v>4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0" t="s">
        <v>9</v>
      </c>
    </row>
    <row r="6" spans="1:20" s="35" customFormat="1" ht="15.75" customHeight="1">
      <c r="A6" s="84"/>
      <c r="B6" s="87" t="s">
        <v>47</v>
      </c>
      <c r="C6" s="87"/>
      <c r="D6" s="87"/>
      <c r="E6" s="87" t="s">
        <v>3</v>
      </c>
      <c r="F6" s="88"/>
      <c r="G6" s="88"/>
      <c r="H6" s="88"/>
      <c r="I6" s="88"/>
      <c r="J6" s="88"/>
      <c r="K6" s="88"/>
      <c r="L6" s="88"/>
      <c r="M6" s="87" t="s">
        <v>1</v>
      </c>
      <c r="N6" s="87"/>
      <c r="O6" s="87"/>
      <c r="P6" s="87"/>
      <c r="Q6" s="87"/>
      <c r="R6" s="78" t="s">
        <v>20</v>
      </c>
      <c r="S6" s="81"/>
    </row>
    <row r="7" spans="1:20" s="35" customFormat="1" ht="98.25" customHeight="1">
      <c r="A7" s="85"/>
      <c r="B7" s="50" t="s">
        <v>10</v>
      </c>
      <c r="C7" s="50" t="s">
        <v>53</v>
      </c>
      <c r="D7" s="50" t="s">
        <v>40</v>
      </c>
      <c r="E7" s="50" t="s">
        <v>11</v>
      </c>
      <c r="F7" s="50" t="s">
        <v>54</v>
      </c>
      <c r="G7" s="50" t="s">
        <v>49</v>
      </c>
      <c r="H7" s="50" t="s">
        <v>13</v>
      </c>
      <c r="I7" s="50" t="s">
        <v>14</v>
      </c>
      <c r="J7" s="50" t="s">
        <v>50</v>
      </c>
      <c r="K7" s="50" t="s">
        <v>55</v>
      </c>
      <c r="L7" s="50" t="s">
        <v>20</v>
      </c>
      <c r="M7" s="50" t="s">
        <v>51</v>
      </c>
      <c r="N7" s="50" t="s">
        <v>56</v>
      </c>
      <c r="O7" s="50" t="s">
        <v>17</v>
      </c>
      <c r="P7" s="50" t="s">
        <v>66</v>
      </c>
      <c r="Q7" s="49" t="s">
        <v>20</v>
      </c>
      <c r="R7" s="79"/>
      <c r="S7" s="82"/>
      <c r="T7" s="48"/>
    </row>
    <row r="8" spans="1:20" s="51" customFormat="1">
      <c r="A8" s="56">
        <v>2008</v>
      </c>
      <c r="B8" s="14">
        <v>460258.8000000001</v>
      </c>
      <c r="C8" s="14">
        <v>-207480.90000000002</v>
      </c>
      <c r="D8" s="14">
        <v>252777.90000000008</v>
      </c>
      <c r="E8" s="14">
        <v>170798.9</v>
      </c>
      <c r="F8" s="14">
        <v>59394.8</v>
      </c>
      <c r="G8" s="14">
        <v>10160.4</v>
      </c>
      <c r="H8" s="52" t="s">
        <v>2</v>
      </c>
      <c r="I8" s="52" t="s">
        <v>2</v>
      </c>
      <c r="J8" s="53">
        <v>-125950.69999999998</v>
      </c>
      <c r="K8" s="14">
        <v>-11736.2</v>
      </c>
      <c r="L8" s="14">
        <f t="shared" ref="L8:L9" si="0">SUM(E8:K8)</f>
        <v>102667.20000000003</v>
      </c>
      <c r="M8" s="14">
        <v>22280.7</v>
      </c>
      <c r="N8" s="14">
        <v>290913.59999999998</v>
      </c>
      <c r="O8" s="54">
        <v>120.8</v>
      </c>
      <c r="P8" s="54"/>
      <c r="Q8" s="14">
        <f t="shared" ref="Q8:Q9" si="1">SUM(M8:O8)</f>
        <v>313315.09999999998</v>
      </c>
      <c r="R8" s="14">
        <f t="shared" ref="R8:R9" si="2">L8+Q8</f>
        <v>415982.3</v>
      </c>
      <c r="S8" s="14">
        <f t="shared" ref="S8:S9" si="3">R8+D8</f>
        <v>668760.20000000007</v>
      </c>
    </row>
    <row r="9" spans="1:20" s="51" customFormat="1">
      <c r="A9" s="56">
        <v>2009</v>
      </c>
      <c r="B9" s="14">
        <v>556720.30000000005</v>
      </c>
      <c r="C9" s="14">
        <v>-293987.49999999994</v>
      </c>
      <c r="D9" s="14">
        <v>262732.8000000001</v>
      </c>
      <c r="E9" s="14">
        <v>215622.30000000002</v>
      </c>
      <c r="F9" s="14">
        <v>100906.6</v>
      </c>
      <c r="G9" s="14">
        <v>11980.5</v>
      </c>
      <c r="H9" s="52" t="s">
        <v>2</v>
      </c>
      <c r="I9" s="52" t="s">
        <v>2</v>
      </c>
      <c r="J9" s="53">
        <v>-134063.79999999999</v>
      </c>
      <c r="K9" s="14">
        <v>-14842.5</v>
      </c>
      <c r="L9" s="14">
        <f t="shared" si="0"/>
        <v>179603.10000000003</v>
      </c>
      <c r="M9" s="14">
        <v>9204.2000000000025</v>
      </c>
      <c r="N9" s="14">
        <v>355047.5</v>
      </c>
      <c r="O9" s="54">
        <v>497.1</v>
      </c>
      <c r="P9" s="54"/>
      <c r="Q9" s="14">
        <f t="shared" si="1"/>
        <v>364748.79999999999</v>
      </c>
      <c r="R9" s="14">
        <f t="shared" si="2"/>
        <v>544351.9</v>
      </c>
      <c r="S9" s="14">
        <f t="shared" si="3"/>
        <v>807084.70000000019</v>
      </c>
    </row>
    <row r="10" spans="1:20" s="51" customFormat="1">
      <c r="A10" s="56">
        <v>2010</v>
      </c>
      <c r="B10" s="14">
        <v>581195.19999999995</v>
      </c>
      <c r="C10" s="14">
        <v>-328494.40000000002</v>
      </c>
      <c r="D10" s="14">
        <f t="shared" ref="D10:D14" si="4">SUM(B10:C10)</f>
        <v>252700.79999999993</v>
      </c>
      <c r="E10" s="14">
        <v>19134.2</v>
      </c>
      <c r="F10" s="14">
        <v>109938.3</v>
      </c>
      <c r="G10" s="14">
        <v>14362.999999999998</v>
      </c>
      <c r="H10" s="52">
        <v>88925</v>
      </c>
      <c r="I10" s="52">
        <v>145130.9</v>
      </c>
      <c r="J10" s="53">
        <v>-154580.5</v>
      </c>
      <c r="K10" s="14">
        <v>-11748.2</v>
      </c>
      <c r="L10" s="14">
        <f t="shared" ref="L10:L25" si="5">SUM( (E10:K10))</f>
        <v>211162.7</v>
      </c>
      <c r="M10" s="14">
        <v>9602.8000000000011</v>
      </c>
      <c r="N10" s="14">
        <v>505320.7</v>
      </c>
      <c r="O10" s="54">
        <v>599.4</v>
      </c>
      <c r="P10" s="54">
        <v>89.2</v>
      </c>
      <c r="Q10" s="14">
        <f>SUM(M10:P10)</f>
        <v>515612.10000000003</v>
      </c>
      <c r="R10" s="14">
        <f t="shared" ref="R10:R17" si="6">SUM(L10,Q10)</f>
        <v>726774.8</v>
      </c>
      <c r="S10" s="14">
        <f t="shared" ref="S10:S17" si="7">SUM(D10,R10)</f>
        <v>979475.6</v>
      </c>
    </row>
    <row r="11" spans="1:20" s="51" customFormat="1">
      <c r="A11" s="56">
        <v>2011</v>
      </c>
      <c r="B11" s="14">
        <v>586011.4</v>
      </c>
      <c r="C11" s="14">
        <v>-381573.7</v>
      </c>
      <c r="D11" s="14">
        <f t="shared" si="4"/>
        <v>204437.7</v>
      </c>
      <c r="E11" s="14">
        <v>86260.6</v>
      </c>
      <c r="F11" s="14">
        <v>85318.2</v>
      </c>
      <c r="G11" s="14">
        <v>15025.099999999999</v>
      </c>
      <c r="H11" s="52">
        <v>94325</v>
      </c>
      <c r="I11" s="52">
        <v>141433.29999999999</v>
      </c>
      <c r="J11" s="53">
        <v>-175871.7</v>
      </c>
      <c r="K11" s="14">
        <v>-14154.1</v>
      </c>
      <c r="L11" s="14">
        <f t="shared" si="5"/>
        <v>232336.4</v>
      </c>
      <c r="M11" s="14">
        <v>4977.5</v>
      </c>
      <c r="N11" s="14">
        <v>663889.59999999986</v>
      </c>
      <c r="O11" s="54">
        <v>1021.9000000000001</v>
      </c>
      <c r="P11" s="54">
        <v>89.3</v>
      </c>
      <c r="Q11" s="14">
        <f t="shared" ref="Q11:Q17" si="8">SUM(M11:P11)</f>
        <v>669978.29999999993</v>
      </c>
      <c r="R11" s="14">
        <f t="shared" si="6"/>
        <v>902314.7</v>
      </c>
      <c r="S11" s="14">
        <f t="shared" si="7"/>
        <v>1106752.3999999999</v>
      </c>
    </row>
    <row r="12" spans="1:20" s="51" customFormat="1">
      <c r="A12" s="56">
        <v>2012</v>
      </c>
      <c r="B12" s="14">
        <v>677706</v>
      </c>
      <c r="C12" s="14">
        <v>-481881.1</v>
      </c>
      <c r="D12" s="14">
        <f t="shared" si="4"/>
        <v>195824.90000000002</v>
      </c>
      <c r="E12" s="14">
        <v>155251.9</v>
      </c>
      <c r="F12" s="14">
        <v>49858.100000000006</v>
      </c>
      <c r="G12" s="14">
        <v>18678.699999999997</v>
      </c>
      <c r="H12" s="52">
        <v>117037.4</v>
      </c>
      <c r="I12" s="52">
        <v>137735.70000000001</v>
      </c>
      <c r="J12" s="53">
        <v>-183055</v>
      </c>
      <c r="K12" s="14">
        <v>-18296</v>
      </c>
      <c r="L12" s="14">
        <f t="shared" si="5"/>
        <v>277210.8</v>
      </c>
      <c r="M12" s="14">
        <v>24996.400000000001</v>
      </c>
      <c r="N12" s="14">
        <v>737809.6</v>
      </c>
      <c r="O12" s="54">
        <v>1057.9000000000001</v>
      </c>
      <c r="P12" s="54">
        <v>109.3</v>
      </c>
      <c r="Q12" s="14">
        <f t="shared" si="8"/>
        <v>763973.20000000007</v>
      </c>
      <c r="R12" s="14">
        <f t="shared" si="6"/>
        <v>1041184</v>
      </c>
      <c r="S12" s="14">
        <f t="shared" si="7"/>
        <v>1237008.8999999999</v>
      </c>
    </row>
    <row r="13" spans="1:20" s="51" customFormat="1">
      <c r="A13" s="56">
        <v>2013</v>
      </c>
      <c r="B13" s="14">
        <v>702734.69999999984</v>
      </c>
      <c r="C13" s="14">
        <v>-473407</v>
      </c>
      <c r="D13" s="14">
        <f t="shared" si="4"/>
        <v>229327.69999999984</v>
      </c>
      <c r="E13" s="14">
        <v>0</v>
      </c>
      <c r="F13" s="14">
        <v>109019.90000000001</v>
      </c>
      <c r="G13" s="14">
        <v>19116.100000000002</v>
      </c>
      <c r="H13" s="52">
        <v>107284.3</v>
      </c>
      <c r="I13" s="52">
        <v>289290</v>
      </c>
      <c r="J13" s="53">
        <v>-227281.60000000003</v>
      </c>
      <c r="K13" s="14">
        <v>-23790.1</v>
      </c>
      <c r="L13" s="14">
        <f t="shared" si="5"/>
        <v>273638.60000000003</v>
      </c>
      <c r="M13" s="14">
        <v>36734.1</v>
      </c>
      <c r="N13" s="14">
        <v>811217.60000000021</v>
      </c>
      <c r="O13" s="54">
        <v>2469.1999999999998</v>
      </c>
      <c r="P13" s="54">
        <v>123.9</v>
      </c>
      <c r="Q13" s="14">
        <f t="shared" si="8"/>
        <v>850544.80000000016</v>
      </c>
      <c r="R13" s="14">
        <f t="shared" si="6"/>
        <v>1124183.4000000001</v>
      </c>
      <c r="S13" s="14">
        <f t="shared" si="7"/>
        <v>1353511.1</v>
      </c>
    </row>
    <row r="14" spans="1:20" s="51" customFormat="1">
      <c r="A14" s="56">
        <v>2014</v>
      </c>
      <c r="B14" s="14">
        <v>700883.1</v>
      </c>
      <c r="C14" s="14">
        <v>-520670.4</v>
      </c>
      <c r="D14" s="14">
        <f t="shared" si="4"/>
        <v>180212.69999999995</v>
      </c>
      <c r="E14" s="14">
        <v>55186.9</v>
      </c>
      <c r="F14" s="14">
        <v>147702.70000000001</v>
      </c>
      <c r="G14" s="14">
        <v>49269.8</v>
      </c>
      <c r="H14" s="52">
        <v>106976.2</v>
      </c>
      <c r="I14" s="52">
        <v>285900.5</v>
      </c>
      <c r="J14" s="53">
        <v>-239702.39999999997</v>
      </c>
      <c r="K14" s="14">
        <v>-23004.400000000001</v>
      </c>
      <c r="L14" s="14">
        <f t="shared" si="5"/>
        <v>382329.3000000001</v>
      </c>
      <c r="M14" s="14">
        <v>41416.400000000001</v>
      </c>
      <c r="N14" s="14">
        <v>893201.49999999988</v>
      </c>
      <c r="O14" s="54">
        <v>3449.2999999999997</v>
      </c>
      <c r="P14" s="54">
        <v>94.9</v>
      </c>
      <c r="Q14" s="14">
        <f t="shared" si="8"/>
        <v>938162.1</v>
      </c>
      <c r="R14" s="14">
        <f t="shared" si="6"/>
        <v>1320491.4000000001</v>
      </c>
      <c r="S14" s="14">
        <f t="shared" si="7"/>
        <v>1500704.1</v>
      </c>
    </row>
    <row r="15" spans="1:20" s="51" customFormat="1">
      <c r="A15" s="56">
        <v>2015</v>
      </c>
      <c r="B15" s="14">
        <v>428918.6</v>
      </c>
      <c r="C15" s="14">
        <v>-505119.9</v>
      </c>
      <c r="D15" s="14">
        <f t="shared" ref="D15" si="9">SUM(B15:C15)</f>
        <v>-76201.300000000047</v>
      </c>
      <c r="E15" s="14">
        <v>273246</v>
      </c>
      <c r="F15" s="14">
        <v>254809.2</v>
      </c>
      <c r="G15" s="14">
        <v>50077.5</v>
      </c>
      <c r="H15" s="52">
        <v>90564.7</v>
      </c>
      <c r="I15" s="52">
        <v>277913.90000000002</v>
      </c>
      <c r="J15" s="53">
        <v>-234475</v>
      </c>
      <c r="K15" s="14">
        <v>-26275.999999999996</v>
      </c>
      <c r="L15" s="14">
        <f t="shared" si="5"/>
        <v>685860.29999999993</v>
      </c>
      <c r="M15" s="14">
        <v>7061.0999999999995</v>
      </c>
      <c r="N15" s="14">
        <v>894473.1</v>
      </c>
      <c r="O15" s="54">
        <v>27.1</v>
      </c>
      <c r="P15" s="54">
        <v>48.3</v>
      </c>
      <c r="Q15" s="14">
        <f t="shared" si="8"/>
        <v>901609.6</v>
      </c>
      <c r="R15" s="14">
        <f t="shared" si="6"/>
        <v>1587469.9</v>
      </c>
      <c r="S15" s="14">
        <f t="shared" si="7"/>
        <v>1511268.5999999999</v>
      </c>
    </row>
    <row r="16" spans="1:20" s="51" customFormat="1">
      <c r="A16" s="56">
        <v>2016</v>
      </c>
      <c r="B16" s="14">
        <v>294830.59999999998</v>
      </c>
      <c r="C16" s="14">
        <v>-476641.10000000003</v>
      </c>
      <c r="D16" s="14">
        <f>SUM(B16:C16)</f>
        <v>-181810.50000000006</v>
      </c>
      <c r="E16" s="14">
        <v>134973.1</v>
      </c>
      <c r="F16" s="14">
        <v>440018.1</v>
      </c>
      <c r="G16" s="14">
        <v>38542.6</v>
      </c>
      <c r="H16" s="52">
        <v>73845.100000000006</v>
      </c>
      <c r="I16" s="52">
        <v>543481.59999999998</v>
      </c>
      <c r="J16" s="53">
        <v>-296662.5</v>
      </c>
      <c r="K16" s="14">
        <v>-30394.800000000003</v>
      </c>
      <c r="L16" s="14">
        <f t="shared" si="5"/>
        <v>903803.2</v>
      </c>
      <c r="M16" s="14">
        <v>8381.6</v>
      </c>
      <c r="N16" s="14">
        <v>971860.20000000007</v>
      </c>
      <c r="O16" s="54">
        <v>57.6</v>
      </c>
      <c r="P16" s="54">
        <v>7181.4999999999991</v>
      </c>
      <c r="Q16" s="14">
        <f t="shared" ref="Q16:Q25" si="10">SUM(M16:P16)</f>
        <v>987480.9</v>
      </c>
      <c r="R16" s="14">
        <f t="shared" ref="R16:R25" si="11">SUM(L16,Q16)</f>
        <v>1891284.1</v>
      </c>
      <c r="S16" s="14">
        <f t="shared" ref="S16:S25" si="12">SUM(D16,R16)</f>
        <v>1709473.6</v>
      </c>
    </row>
    <row r="17" spans="1:19" s="51" customFormat="1">
      <c r="A17" s="56">
        <v>2017</v>
      </c>
      <c r="B17" s="14">
        <v>344923.90000000008</v>
      </c>
      <c r="C17" s="14">
        <v>-504972.79999999999</v>
      </c>
      <c r="D17" s="14">
        <f>SUM(B17:C17)</f>
        <v>-160048.89999999991</v>
      </c>
      <c r="E17" s="14">
        <v>194279.4</v>
      </c>
      <c r="F17" s="14">
        <v>658152.5</v>
      </c>
      <c r="G17" s="14">
        <v>32569.300000000003</v>
      </c>
      <c r="H17" s="52">
        <v>57125.4</v>
      </c>
      <c r="I17" s="52">
        <v>535803.19999999995</v>
      </c>
      <c r="J17" s="53">
        <v>-305499.30000000005</v>
      </c>
      <c r="K17" s="14">
        <v>-49349</v>
      </c>
      <c r="L17" s="14">
        <f t="shared" si="5"/>
        <v>1123081.5</v>
      </c>
      <c r="M17" s="14">
        <v>29463.899999999998</v>
      </c>
      <c r="N17" s="14">
        <v>987616.1</v>
      </c>
      <c r="O17" s="54">
        <v>4937.3999999999996</v>
      </c>
      <c r="P17" s="54">
        <v>4663.8000000000011</v>
      </c>
      <c r="Q17" s="14">
        <f t="shared" si="10"/>
        <v>1026681.2000000001</v>
      </c>
      <c r="R17" s="14">
        <f t="shared" si="11"/>
        <v>2149762.7000000002</v>
      </c>
      <c r="S17" s="14">
        <f t="shared" si="12"/>
        <v>1989713.8000000003</v>
      </c>
    </row>
    <row r="18" spans="1:19" s="51" customFormat="1">
      <c r="A18" s="56">
        <v>2018</v>
      </c>
      <c r="B18" s="14">
        <v>296065.40000000002</v>
      </c>
      <c r="C18" s="14">
        <v>-499709.5</v>
      </c>
      <c r="D18" s="14">
        <f t="shared" ref="D18:D25" si="13">SUM(B18:C18)</f>
        <v>-203644.09999999998</v>
      </c>
      <c r="E18" s="14">
        <v>210409.1</v>
      </c>
      <c r="F18" s="14">
        <v>948288.10000000009</v>
      </c>
      <c r="G18" s="14">
        <v>62763.899999999994</v>
      </c>
      <c r="H18" s="52">
        <v>40405.800000000003</v>
      </c>
      <c r="I18" s="52">
        <v>521293.6</v>
      </c>
      <c r="J18" s="53">
        <v>-360424.80000000005</v>
      </c>
      <c r="K18" s="14">
        <v>-72326.89999999998</v>
      </c>
      <c r="L18" s="14">
        <f t="shared" si="5"/>
        <v>1350408.8</v>
      </c>
      <c r="M18" s="14">
        <v>42764.6</v>
      </c>
      <c r="N18" s="14">
        <v>1136954.7000000002</v>
      </c>
      <c r="O18" s="54">
        <v>6028.8</v>
      </c>
      <c r="P18" s="54">
        <v>11629.5</v>
      </c>
      <c r="Q18" s="14">
        <f t="shared" si="10"/>
        <v>1197377.6000000003</v>
      </c>
      <c r="R18" s="14">
        <f t="shared" si="11"/>
        <v>2547786.4000000004</v>
      </c>
      <c r="S18" s="14">
        <f t="shared" si="12"/>
        <v>2344142.3000000003</v>
      </c>
    </row>
    <row r="19" spans="1:19" s="51" customFormat="1">
      <c r="A19" s="56">
        <v>2019</v>
      </c>
      <c r="B19" s="14">
        <v>388061.1999999999</v>
      </c>
      <c r="C19" s="14">
        <v>-603082.79999999981</v>
      </c>
      <c r="D19" s="14">
        <f t="shared" si="13"/>
        <v>-215021.59999999992</v>
      </c>
      <c r="E19" s="14">
        <v>0</v>
      </c>
      <c r="F19" s="14">
        <v>1372987.2000000002</v>
      </c>
      <c r="G19" s="14">
        <v>73490.799999999988</v>
      </c>
      <c r="H19" s="52">
        <v>23686.2</v>
      </c>
      <c r="I19" s="52">
        <v>722793.2</v>
      </c>
      <c r="J19" s="53">
        <v>-450878.30000000005</v>
      </c>
      <c r="K19" s="14">
        <v>-95887.400000000009</v>
      </c>
      <c r="L19" s="14">
        <f t="shared" si="5"/>
        <v>1646191.7000000004</v>
      </c>
      <c r="M19" s="14">
        <v>42179.299999999988</v>
      </c>
      <c r="N19" s="14">
        <v>1340910.8000000003</v>
      </c>
      <c r="O19" s="54">
        <v>458.5</v>
      </c>
      <c r="P19" s="54">
        <v>13691.699999999999</v>
      </c>
      <c r="Q19" s="14">
        <f t="shared" si="10"/>
        <v>1397240.3000000003</v>
      </c>
      <c r="R19" s="14">
        <f t="shared" si="11"/>
        <v>3043432.0000000009</v>
      </c>
      <c r="S19" s="14">
        <f t="shared" si="12"/>
        <v>2828410.4000000008</v>
      </c>
    </row>
    <row r="20" spans="1:19" s="51" customFormat="1">
      <c r="A20" s="56">
        <v>2020</v>
      </c>
      <c r="B20" s="14">
        <v>456497.4</v>
      </c>
      <c r="C20" s="14">
        <v>-662962.19999999995</v>
      </c>
      <c r="D20" s="14">
        <f t="shared" si="13"/>
        <v>-206464.79999999993</v>
      </c>
      <c r="E20" s="14">
        <v>0</v>
      </c>
      <c r="F20" s="14">
        <v>1655938.0000000002</v>
      </c>
      <c r="G20" s="14">
        <v>321833.3</v>
      </c>
      <c r="H20" s="52">
        <v>6921.2</v>
      </c>
      <c r="I20" s="52">
        <v>708283.6</v>
      </c>
      <c r="J20" s="53">
        <v>-555970.31651700009</v>
      </c>
      <c r="K20" s="14">
        <v>-72855.7</v>
      </c>
      <c r="L20" s="14">
        <f t="shared" si="5"/>
        <v>2064150.0834830001</v>
      </c>
      <c r="M20" s="14">
        <v>22446.3</v>
      </c>
      <c r="N20" s="14">
        <v>1645951.0000000002</v>
      </c>
      <c r="O20" s="54">
        <v>1185.1999999999998</v>
      </c>
      <c r="P20" s="54">
        <v>13465.5</v>
      </c>
      <c r="Q20" s="14">
        <f t="shared" si="10"/>
        <v>1683048.0000000002</v>
      </c>
      <c r="R20" s="14">
        <f t="shared" si="11"/>
        <v>3747198.0834830003</v>
      </c>
      <c r="S20" s="14">
        <f t="shared" si="12"/>
        <v>3540733.2834830005</v>
      </c>
    </row>
    <row r="21" spans="1:19" s="51" customFormat="1" ht="18">
      <c r="A21" s="56" t="s">
        <v>118</v>
      </c>
      <c r="B21" s="14">
        <v>788996.90000000014</v>
      </c>
      <c r="C21" s="14">
        <v>-1111496.1000000001</v>
      </c>
      <c r="D21" s="14">
        <f t="shared" si="13"/>
        <v>-322499.19999999995</v>
      </c>
      <c r="E21" s="14">
        <v>36124.9</v>
      </c>
      <c r="F21" s="14">
        <v>1843948.2999999998</v>
      </c>
      <c r="G21" s="14">
        <v>293610.5</v>
      </c>
      <c r="H21" s="52">
        <v>0</v>
      </c>
      <c r="I21" s="52">
        <v>690961.7</v>
      </c>
      <c r="J21" s="53">
        <v>-835761.10000000009</v>
      </c>
      <c r="K21" s="14">
        <v>-75800.899999999994</v>
      </c>
      <c r="L21" s="14">
        <f t="shared" si="5"/>
        <v>1953083.3999999994</v>
      </c>
      <c r="M21" s="14">
        <v>25112.399999999998</v>
      </c>
      <c r="N21" s="14">
        <v>2460871.6</v>
      </c>
      <c r="O21" s="54">
        <v>256.5</v>
      </c>
      <c r="P21" s="54">
        <v>12994.1</v>
      </c>
      <c r="Q21" s="14">
        <f t="shared" si="10"/>
        <v>2499234.6</v>
      </c>
      <c r="R21" s="14">
        <f t="shared" si="11"/>
        <v>4452318</v>
      </c>
      <c r="S21" s="14">
        <f t="shared" si="12"/>
        <v>4129818.8</v>
      </c>
    </row>
    <row r="22" spans="1:19" s="51" customFormat="1" ht="18">
      <c r="A22" s="56" t="s">
        <v>119</v>
      </c>
      <c r="B22" s="14">
        <v>626681</v>
      </c>
      <c r="C22" s="14">
        <v>-1188376.1000000001</v>
      </c>
      <c r="D22" s="14">
        <f t="shared" si="13"/>
        <v>-561695.10000000009</v>
      </c>
      <c r="E22" s="14">
        <v>3346.5</v>
      </c>
      <c r="F22" s="14">
        <v>2022427.4999999998</v>
      </c>
      <c r="G22" s="14">
        <v>878763.29999999993</v>
      </c>
      <c r="H22" s="52">
        <v>0</v>
      </c>
      <c r="I22" s="52">
        <v>941229</v>
      </c>
      <c r="J22" s="53">
        <v>-1163315.2999999998</v>
      </c>
      <c r="K22" s="14">
        <v>-128898.4</v>
      </c>
      <c r="L22" s="14">
        <f t="shared" si="5"/>
        <v>2553552.6</v>
      </c>
      <c r="M22" s="14">
        <v>23728.599999999995</v>
      </c>
      <c r="N22" s="14">
        <v>3533140.9</v>
      </c>
      <c r="O22" s="54">
        <v>167.9</v>
      </c>
      <c r="P22" s="54">
        <v>12965</v>
      </c>
      <c r="Q22" s="14">
        <f t="shared" si="10"/>
        <v>3570002.4</v>
      </c>
      <c r="R22" s="14">
        <f t="shared" si="11"/>
        <v>6123555</v>
      </c>
      <c r="S22" s="14">
        <f t="shared" si="12"/>
        <v>5561859.9000000004</v>
      </c>
    </row>
    <row r="23" spans="1:19" s="51" customFormat="1" ht="18">
      <c r="A23" s="56" t="s">
        <v>120</v>
      </c>
      <c r="B23" s="14">
        <v>677864.5</v>
      </c>
      <c r="C23" s="14">
        <v>-1773190.5</v>
      </c>
      <c r="D23" s="14">
        <f t="shared" si="13"/>
        <v>-1095326</v>
      </c>
      <c r="E23" s="14">
        <v>45365.4</v>
      </c>
      <c r="F23" s="14">
        <v>2096295.7000000002</v>
      </c>
      <c r="G23" s="14">
        <v>822771.19999999995</v>
      </c>
      <c r="H23" s="52">
        <v>0</v>
      </c>
      <c r="I23" s="52">
        <v>1238638.2000000002</v>
      </c>
      <c r="J23" s="53">
        <v>-1094367.8999999999</v>
      </c>
      <c r="K23" s="14">
        <v>-172112.80000000002</v>
      </c>
      <c r="L23" s="14">
        <f t="shared" si="5"/>
        <v>2936589.8000000003</v>
      </c>
      <c r="M23" s="14">
        <v>24195.500000000004</v>
      </c>
      <c r="N23" s="14">
        <v>4559406.8</v>
      </c>
      <c r="O23" s="54">
        <v>1112.6000000000001</v>
      </c>
      <c r="P23" s="54">
        <v>12965</v>
      </c>
      <c r="Q23" s="14">
        <f t="shared" si="10"/>
        <v>4597679.8999999994</v>
      </c>
      <c r="R23" s="14">
        <f t="shared" si="11"/>
        <v>7534269.6999999993</v>
      </c>
      <c r="S23" s="14">
        <f t="shared" si="12"/>
        <v>6438943.6999999993</v>
      </c>
    </row>
    <row r="24" spans="1:19" s="51" customFormat="1" ht="18">
      <c r="A24" s="56" t="s">
        <v>121</v>
      </c>
      <c r="B24" s="14">
        <v>1002540.8</v>
      </c>
      <c r="C24" s="14">
        <v>-2461025.4</v>
      </c>
      <c r="D24" s="14">
        <f t="shared" si="13"/>
        <v>-1458484.5999999999</v>
      </c>
      <c r="E24" s="14">
        <v>751335.6</v>
      </c>
      <c r="F24" s="14">
        <v>2180323.7000000002</v>
      </c>
      <c r="G24" s="14">
        <v>843573.9</v>
      </c>
      <c r="H24" s="52">
        <v>0</v>
      </c>
      <c r="I24" s="52">
        <v>1371442.2</v>
      </c>
      <c r="J24" s="53">
        <v>-1121922.5</v>
      </c>
      <c r="K24" s="14">
        <v>-250593.6</v>
      </c>
      <c r="L24" s="14">
        <f t="shared" si="5"/>
        <v>3774159.3000000003</v>
      </c>
      <c r="M24" s="14">
        <v>13054.900000000001</v>
      </c>
      <c r="N24" s="14">
        <v>5775342.8000000007</v>
      </c>
      <c r="O24" s="54">
        <v>1170.2</v>
      </c>
      <c r="P24" s="54">
        <v>12836.2</v>
      </c>
      <c r="Q24" s="14">
        <f t="shared" si="10"/>
        <v>5802404.1000000015</v>
      </c>
      <c r="R24" s="14">
        <f t="shared" si="11"/>
        <v>9576563.4000000022</v>
      </c>
      <c r="S24" s="14">
        <f t="shared" si="12"/>
        <v>8118078.8000000026</v>
      </c>
    </row>
    <row r="25" spans="1:19" s="51" customFormat="1" ht="18">
      <c r="A25" s="56" t="s">
        <v>129</v>
      </c>
      <c r="B25" s="14">
        <v>1022833.1</v>
      </c>
      <c r="C25" s="14">
        <v>-2995163</v>
      </c>
      <c r="D25" s="14">
        <f t="shared" si="13"/>
        <v>-1972329.9</v>
      </c>
      <c r="E25" s="14">
        <v>132386.20000000001</v>
      </c>
      <c r="F25" s="14">
        <v>2683835.5</v>
      </c>
      <c r="G25" s="14">
        <v>937564.9</v>
      </c>
      <c r="H25" s="52">
        <v>0</v>
      </c>
      <c r="I25" s="52">
        <v>2362001.5</v>
      </c>
      <c r="J25" s="53">
        <v>-1448226.4</v>
      </c>
      <c r="K25" s="14">
        <v>-138190.5</v>
      </c>
      <c r="L25" s="14">
        <f t="shared" si="5"/>
        <v>4529371.1999999993</v>
      </c>
      <c r="M25" s="14">
        <v>12641.9</v>
      </c>
      <c r="N25" s="14">
        <v>7133840.700000002</v>
      </c>
      <c r="O25" s="54">
        <v>682</v>
      </c>
      <c r="P25" s="54">
        <v>12836.2</v>
      </c>
      <c r="Q25" s="14">
        <f t="shared" si="10"/>
        <v>7160000.8000000026</v>
      </c>
      <c r="R25" s="14">
        <f t="shared" si="11"/>
        <v>11689372.000000002</v>
      </c>
      <c r="S25" s="14">
        <f t="shared" si="12"/>
        <v>9717042.1000000015</v>
      </c>
    </row>
    <row r="26" spans="1:19" s="51" customFormat="1">
      <c r="A26" s="66" t="s">
        <v>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8"/>
    </row>
    <row r="27" spans="1:19" s="51" customFormat="1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</row>
    <row r="28" spans="1:19" s="17" customFormat="1"/>
  </sheetData>
  <mergeCells count="9">
    <mergeCell ref="A26:S27"/>
    <mergeCell ref="A2:S2"/>
    <mergeCell ref="A5:A7"/>
    <mergeCell ref="E5:R5"/>
    <mergeCell ref="S5:S7"/>
    <mergeCell ref="B6:D6"/>
    <mergeCell ref="E6:L6"/>
    <mergeCell ref="M6:Q6"/>
    <mergeCell ref="R6:R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KAZE Grâce</cp:lastModifiedBy>
  <cp:lastPrinted>2017-03-16T06:05:39Z</cp:lastPrinted>
  <dcterms:created xsi:type="dcterms:W3CDTF">2000-09-13T06:19:58Z</dcterms:created>
  <dcterms:modified xsi:type="dcterms:W3CDTF">2026-04-07T14:49:27Z</dcterms:modified>
</cp:coreProperties>
</file>