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tabRatio="497" firstSheet="2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6" i="5" l="1"/>
  <c r="R16" i="5" s="1"/>
  <c r="S16" i="5" s="1"/>
  <c r="L17" i="5"/>
  <c r="L18" i="5"/>
  <c r="L19" i="5"/>
  <c r="R19" i="5" s="1"/>
  <c r="S19" i="5" s="1"/>
  <c r="L20" i="5"/>
  <c r="L21" i="5"/>
  <c r="L22" i="5"/>
  <c r="L23" i="5"/>
  <c r="R23" i="5" s="1"/>
  <c r="S23" i="5" s="1"/>
  <c r="L24" i="5"/>
  <c r="R24" i="5" s="1"/>
  <c r="S24" i="5" s="1"/>
  <c r="L25" i="5"/>
  <c r="Q16" i="5"/>
  <c r="Q17" i="5"/>
  <c r="R17" i="5" s="1"/>
  <c r="S17" i="5" s="1"/>
  <c r="Q18" i="5"/>
  <c r="R18" i="5"/>
  <c r="S18" i="5" s="1"/>
  <c r="Q19" i="5"/>
  <c r="Q20" i="5"/>
  <c r="R20" i="5"/>
  <c r="S20" i="5"/>
  <c r="Q21" i="5"/>
  <c r="R21" i="5" s="1"/>
  <c r="S21" i="5" s="1"/>
  <c r="Q22" i="5"/>
  <c r="R22" i="5"/>
  <c r="S22" i="5"/>
  <c r="Q23" i="5"/>
  <c r="Q24" i="5"/>
  <c r="Q25" i="5"/>
  <c r="D18" i="5"/>
  <c r="D19" i="5"/>
  <c r="D20" i="5"/>
  <c r="D21" i="5"/>
  <c r="D22" i="5"/>
  <c r="D23" i="5"/>
  <c r="D24" i="5"/>
  <c r="D25" i="5"/>
  <c r="R25" i="5" l="1"/>
  <c r="S25" i="5" s="1"/>
  <c r="Q208" i="3"/>
  <c r="L208" i="3"/>
  <c r="R208" i="3" s="1"/>
  <c r="D208" i="3"/>
  <c r="Q207" i="3"/>
  <c r="L207" i="3"/>
  <c r="D207" i="3"/>
  <c r="Q206" i="3"/>
  <c r="L206" i="3"/>
  <c r="R206" i="3" s="1"/>
  <c r="D206" i="3"/>
  <c r="S206" i="3" s="1"/>
  <c r="R205" i="3"/>
  <c r="Q205" i="3"/>
  <c r="L205" i="3"/>
  <c r="D205" i="3"/>
  <c r="Q204" i="3"/>
  <c r="L204" i="3"/>
  <c r="D204" i="3"/>
  <c r="Q203" i="3"/>
  <c r="L203" i="3"/>
  <c r="D203" i="3"/>
  <c r="Q202" i="3"/>
  <c r="L202" i="3"/>
  <c r="D202" i="3"/>
  <c r="Q201" i="3"/>
  <c r="L201" i="3"/>
  <c r="R201" i="3" s="1"/>
  <c r="D201" i="3"/>
  <c r="Q200" i="3"/>
  <c r="L200" i="3"/>
  <c r="D200" i="3"/>
  <c r="Q199" i="3"/>
  <c r="L199" i="3"/>
  <c r="D199" i="3"/>
  <c r="Q198" i="3"/>
  <c r="L198" i="3"/>
  <c r="R198" i="3" s="1"/>
  <c r="D198" i="3"/>
  <c r="S198" i="3" s="1"/>
  <c r="Q197" i="3"/>
  <c r="L197" i="3"/>
  <c r="R197" i="3" s="1"/>
  <c r="S197" i="3" s="1"/>
  <c r="D197" i="3"/>
  <c r="Q196" i="3"/>
  <c r="L196" i="3"/>
  <c r="R196" i="3" s="1"/>
  <c r="D196" i="3"/>
  <c r="Q195" i="3"/>
  <c r="L195" i="3"/>
  <c r="R195" i="3" s="1"/>
  <c r="D195" i="3"/>
  <c r="S195" i="3" s="1"/>
  <c r="Q194" i="3"/>
  <c r="L194" i="3"/>
  <c r="R194" i="3" s="1"/>
  <c r="D194" i="3"/>
  <c r="Q193" i="3"/>
  <c r="L193" i="3"/>
  <c r="D193" i="3"/>
  <c r="Q192" i="3"/>
  <c r="L192" i="3"/>
  <c r="R192" i="3" s="1"/>
  <c r="S192" i="3" s="1"/>
  <c r="D192" i="3"/>
  <c r="Q191" i="3"/>
  <c r="L191" i="3"/>
  <c r="R191" i="3" s="1"/>
  <c r="D191" i="3"/>
  <c r="Q190" i="3"/>
  <c r="L190" i="3"/>
  <c r="D190" i="3"/>
  <c r="Q189" i="3"/>
  <c r="L189" i="3"/>
  <c r="D189" i="3"/>
  <c r="Q188" i="3"/>
  <c r="L188" i="3"/>
  <c r="R188" i="3" s="1"/>
  <c r="D188" i="3"/>
  <c r="Q187" i="3"/>
  <c r="L187" i="3"/>
  <c r="R187" i="3" s="1"/>
  <c r="D187" i="3"/>
  <c r="S187" i="3" s="1"/>
  <c r="Q186" i="3"/>
  <c r="L186" i="3"/>
  <c r="D186" i="3"/>
  <c r="Q185" i="3"/>
  <c r="L185" i="3"/>
  <c r="R185" i="3" s="1"/>
  <c r="D185" i="3"/>
  <c r="Q184" i="3"/>
  <c r="L184" i="3"/>
  <c r="D184" i="3"/>
  <c r="Q183" i="3"/>
  <c r="L183" i="3"/>
  <c r="R183" i="3" s="1"/>
  <c r="D183" i="3"/>
  <c r="Q182" i="3"/>
  <c r="L182" i="3"/>
  <c r="D182" i="3"/>
  <c r="Q181" i="3"/>
  <c r="L181" i="3"/>
  <c r="R181" i="3" s="1"/>
  <c r="D181" i="3"/>
  <c r="Q180" i="3"/>
  <c r="L180" i="3"/>
  <c r="D180" i="3"/>
  <c r="Q179" i="3"/>
  <c r="L179" i="3"/>
  <c r="R179" i="3" s="1"/>
  <c r="D179" i="3"/>
  <c r="Q178" i="3"/>
  <c r="L178" i="3"/>
  <c r="D178" i="3"/>
  <c r="Q177" i="3"/>
  <c r="L177" i="3"/>
  <c r="D177" i="3"/>
  <c r="Q176" i="3"/>
  <c r="L176" i="3"/>
  <c r="D176" i="3"/>
  <c r="Q175" i="3"/>
  <c r="L175" i="3"/>
  <c r="R175" i="3" s="1"/>
  <c r="D175" i="3"/>
  <c r="S175" i="3" s="1"/>
  <c r="Q174" i="3"/>
  <c r="L174" i="3"/>
  <c r="R174" i="3" s="1"/>
  <c r="D174" i="3"/>
  <c r="R173" i="3"/>
  <c r="S173" i="3" s="1"/>
  <c r="Q173" i="3"/>
  <c r="L173" i="3"/>
  <c r="D173" i="3"/>
  <c r="Q172" i="3"/>
  <c r="L172" i="3"/>
  <c r="R172" i="3" s="1"/>
  <c r="D172" i="3"/>
  <c r="S172" i="3" s="1"/>
  <c r="Q171" i="3"/>
  <c r="L171" i="3"/>
  <c r="R171" i="3" s="1"/>
  <c r="D171" i="3"/>
  <c r="Q170" i="3"/>
  <c r="L170" i="3"/>
  <c r="D170" i="3"/>
  <c r="Q169" i="3"/>
  <c r="L169" i="3"/>
  <c r="R169" i="3" s="1"/>
  <c r="D169" i="3"/>
  <c r="Q168" i="3"/>
  <c r="L168" i="3"/>
  <c r="R168" i="3" s="1"/>
  <c r="D168" i="3"/>
  <c r="S168" i="3" s="1"/>
  <c r="Q167" i="3"/>
  <c r="L167" i="3"/>
  <c r="R167" i="3" s="1"/>
  <c r="S167" i="3" s="1"/>
  <c r="D167" i="3"/>
  <c r="Q166" i="3"/>
  <c r="R166" i="3" s="1"/>
  <c r="L166" i="3"/>
  <c r="D166" i="3"/>
  <c r="Q165" i="3"/>
  <c r="L165" i="3"/>
  <c r="D165" i="3"/>
  <c r="Q164" i="3"/>
  <c r="L164" i="3"/>
  <c r="R164" i="3" s="1"/>
  <c r="D164" i="3"/>
  <c r="Q163" i="3"/>
  <c r="L163" i="3"/>
  <c r="R163" i="3" s="1"/>
  <c r="D163" i="3"/>
  <c r="Q162" i="3"/>
  <c r="R162" i="3" s="1"/>
  <c r="L162" i="3"/>
  <c r="D162" i="3"/>
  <c r="Q161" i="3"/>
  <c r="L161" i="3"/>
  <c r="R161" i="3" s="1"/>
  <c r="D161" i="3"/>
  <c r="Q160" i="3"/>
  <c r="L160" i="3"/>
  <c r="R160" i="3" s="1"/>
  <c r="D160" i="3"/>
  <c r="Q159" i="3"/>
  <c r="L159" i="3"/>
  <c r="D159" i="3"/>
  <c r="Q158" i="3"/>
  <c r="L158" i="3"/>
  <c r="R158" i="3" s="1"/>
  <c r="D158" i="3"/>
  <c r="Q157" i="3"/>
  <c r="L157" i="3"/>
  <c r="R157" i="3" s="1"/>
  <c r="D157" i="3"/>
  <c r="Q156" i="3"/>
  <c r="L156" i="3"/>
  <c r="D156" i="3"/>
  <c r="Q155" i="3"/>
  <c r="L155" i="3"/>
  <c r="R155" i="3" s="1"/>
  <c r="D155" i="3"/>
  <c r="Q154" i="3"/>
  <c r="R154" i="3" s="1"/>
  <c r="S154" i="3" s="1"/>
  <c r="L154" i="3"/>
  <c r="D154" i="3"/>
  <c r="Q153" i="3"/>
  <c r="L153" i="3"/>
  <c r="R153" i="3" s="1"/>
  <c r="D153" i="3"/>
  <c r="S153" i="3" s="1"/>
  <c r="Q152" i="3"/>
  <c r="L152" i="3"/>
  <c r="D152" i="3"/>
  <c r="Q151" i="3"/>
  <c r="L151" i="3"/>
  <c r="R151" i="3" s="1"/>
  <c r="D151" i="3"/>
  <c r="Q150" i="3"/>
  <c r="L150" i="3"/>
  <c r="D150" i="3"/>
  <c r="Q149" i="3"/>
  <c r="L149" i="3"/>
  <c r="R149" i="3" s="1"/>
  <c r="S149" i="3" s="1"/>
  <c r="D149" i="3"/>
  <c r="Q148" i="3"/>
  <c r="L148" i="3"/>
  <c r="R148" i="3" s="1"/>
  <c r="D148" i="3"/>
  <c r="Q147" i="3"/>
  <c r="L147" i="3"/>
  <c r="D147" i="3"/>
  <c r="Q146" i="3"/>
  <c r="L146" i="3"/>
  <c r="D146" i="3"/>
  <c r="Q145" i="3"/>
  <c r="L145" i="3"/>
  <c r="R145" i="3" s="1"/>
  <c r="D145" i="3"/>
  <c r="S145" i="3" s="1"/>
  <c r="Q144" i="3"/>
  <c r="L144" i="3"/>
  <c r="R144" i="3" s="1"/>
  <c r="S144" i="3" s="1"/>
  <c r="D144" i="3"/>
  <c r="Q143" i="3"/>
  <c r="L143" i="3"/>
  <c r="D143" i="3"/>
  <c r="Q142" i="3"/>
  <c r="R142" i="3" s="1"/>
  <c r="L142" i="3"/>
  <c r="D142" i="3"/>
  <c r="S142" i="3" s="1"/>
  <c r="Q141" i="3"/>
  <c r="L141" i="3"/>
  <c r="R141" i="3" s="1"/>
  <c r="D141" i="3"/>
  <c r="Q140" i="3"/>
  <c r="L140" i="3"/>
  <c r="R140" i="3" s="1"/>
  <c r="D140" i="3"/>
  <c r="Q139" i="3"/>
  <c r="L139" i="3"/>
  <c r="D139" i="3"/>
  <c r="Q138" i="3"/>
  <c r="R138" i="3" s="1"/>
  <c r="L138" i="3"/>
  <c r="D138" i="3"/>
  <c r="S138" i="3" s="1"/>
  <c r="Q137" i="3"/>
  <c r="L137" i="3"/>
  <c r="R137" i="3" s="1"/>
  <c r="D137" i="3"/>
  <c r="S157" i="3" l="1"/>
  <c r="R186" i="3"/>
  <c r="S137" i="3"/>
  <c r="R152" i="3"/>
  <c r="R156" i="3"/>
  <c r="S160" i="3"/>
  <c r="S171" i="3"/>
  <c r="R178" i="3"/>
  <c r="S178" i="3" s="1"/>
  <c r="R182" i="3"/>
  <c r="S182" i="3" s="1"/>
  <c r="S190" i="3"/>
  <c r="S194" i="3"/>
  <c r="R190" i="3"/>
  <c r="R202" i="3"/>
  <c r="S202" i="3" s="1"/>
  <c r="S191" i="3"/>
  <c r="S199" i="3"/>
  <c r="S203" i="3"/>
  <c r="R146" i="3"/>
  <c r="S146" i="3" s="1"/>
  <c r="S150" i="3"/>
  <c r="R165" i="3"/>
  <c r="S165" i="3" s="1"/>
  <c r="R176" i="3"/>
  <c r="S176" i="3" s="1"/>
  <c r="R180" i="3"/>
  <c r="S180" i="3" s="1"/>
  <c r="S184" i="3"/>
  <c r="R199" i="3"/>
  <c r="R203" i="3"/>
  <c r="R150" i="3"/>
  <c r="S158" i="3"/>
  <c r="S169" i="3"/>
  <c r="R184" i="3"/>
  <c r="S188" i="3"/>
  <c r="S196" i="3"/>
  <c r="R207" i="3"/>
  <c r="S207" i="3" s="1"/>
  <c r="S162" i="3"/>
  <c r="S166" i="3"/>
  <c r="S181" i="3"/>
  <c r="S161" i="3"/>
  <c r="S183" i="3"/>
  <c r="S147" i="3"/>
  <c r="R139" i="3"/>
  <c r="S139" i="3" s="1"/>
  <c r="R143" i="3"/>
  <c r="S143" i="3" s="1"/>
  <c r="R147" i="3"/>
  <c r="S155" i="3"/>
  <c r="R177" i="3"/>
  <c r="S177" i="3" s="1"/>
  <c r="S185" i="3"/>
  <c r="R200" i="3"/>
  <c r="S200" i="3" s="1"/>
  <c r="R204" i="3"/>
  <c r="S204" i="3" s="1"/>
  <c r="S208" i="3"/>
  <c r="S193" i="3"/>
  <c r="S140" i="3"/>
  <c r="S148" i="3"/>
  <c r="R159" i="3"/>
  <c r="S159" i="3" s="1"/>
  <c r="S163" i="3"/>
  <c r="R170" i="3"/>
  <c r="S170" i="3" s="1"/>
  <c r="R189" i="3"/>
  <c r="R193" i="3"/>
  <c r="S201" i="3"/>
  <c r="S205" i="3"/>
  <c r="S152" i="3"/>
  <c r="S156" i="3"/>
  <c r="S174" i="3"/>
  <c r="S186" i="3"/>
  <c r="S141" i="3"/>
  <c r="S164" i="3"/>
  <c r="S179" i="3"/>
  <c r="S151" i="3"/>
  <c r="S189" i="3"/>
  <c r="D17" i="5" l="1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<sst xmlns="http://schemas.openxmlformats.org/spreadsheetml/2006/main" count="293" uniqueCount="134">
  <si>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</si>
  <si>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</si>
  <si>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</si>
  <si>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</si>
  <si>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</si>
  <si>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</si>
  <si>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</si>
  <si>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</si>
  <si>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</si>
  <si>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</si>
  <si>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</si>
  <si>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</si>
  <si>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</si>
  <si>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</si>
  <si>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</si>
  <si>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</si>
  <si>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</si>
  <si>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</si>
  <si>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</si>
  <si>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</si>
  <si>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</si>
  <si>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</si>
  <si>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</si>
  <si>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</si>
  <si>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</si>
  <si>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</si>
  <si>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</si>
  <si>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</si>
  <si>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</si>
  <si>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</si>
  <si>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</si>
  <si>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</si>
  <si>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</si>
  <si>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</si>
  <si>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</si>
  <si>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</si>
  <si>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</si>
  <si>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</si>
  <si>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</si>
  <si>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</si>
  <si>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</si>
  <si>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</si>
  <si>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</si>
  <si>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</si>
  <si>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</si>
  <si>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</si>
  <si>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</si>
  <si>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</si>
  <si>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</si>
  <si>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</si>
  <si>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</si>
  <si>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</si>
  <si>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</si>
  <si>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</si>
  <si>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</si>
  <si>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</si>
  <si>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</si>
  <si>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</si>
  <si>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</si>
  <si>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</si>
  <si>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</si>
  <si>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</si>
  <si>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</si>
  <si>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</si>
  <si>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</si>
  <si>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</si>
  <si>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</si>
  <si>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</si>
  <si>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</si>
  <si>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</si>
  <si>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</si>
  <si>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</si>
  <si>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</si>
  <si>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</si>
  <si>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</si>
  <si>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</si>
  <si>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</si>
  <si>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</si>
  <si>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</si>
  <si>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</si>
  <si>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</si>
  <si>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</si>
  <si>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</si>
  <si>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</si>
  <si>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</si>
  <si>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</si>
  <si>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</si>
  <si>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</si>
  <si>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</si>
  <si>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</si>
  <si>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</si>
  <si>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</si>
  <si>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</si>
  <si>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</si>
  <si>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</si>
  <si>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</si>
  <si>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</si>
  <si>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</si>
  <si>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</si>
  <si>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</si>
  <si>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</si>
  <si>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</si>
  <si>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</si>
  <si>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</si>
  <si>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</si>
  <si>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</si>
  <si>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</si>
  <si>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</si>
  <si>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</si>
  <si>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</si>
  <si>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</si>
  <si>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</si>
  <si>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</si>
  <si>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</si>
  <si>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</si>
  <si>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</si>
  <si>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</si>
  <si>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</si>
  <si>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</si>
  <si>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</si>
  <si>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</si>
  <si>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</si>
  <si>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</si>
  <si>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</si>
  <si>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</si>
  <si>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</si>
  <si>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2025</t>
  </si>
  <si>
    <r>
      <t>Décembre-25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</si>
  <si>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</si>
  <si>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</si>
  <si>
    <t>Q1-2026</t>
  </si>
  <si>
    <r>
      <t>Mars-26</t>
    </r>
    <r>
      <rPr>
        <vertAlign val="superscript"/>
        <sz val="12"/>
        <rFont val="Cambria"/>
        <family val="1"/>
      </rPr>
      <t>(p)</t>
    </r>
  </si>
  <si>
    <r>
      <t>Avril-26</t>
    </r>
    <r>
      <rPr>
        <vertAlign val="superscript"/>
        <sz val="12"/>
        <rFont val="Cambria"/>
        <family val="1"/>
      </rPr>
      <t>(p)</t>
    </r>
  </si>
  <si>
    <r>
      <t>Mai-26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</si>
</sst>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6" fontId="3" fillId="0" borderId="12" xfId="0" applyNumberFormat="1" applyFont="1" applyFill="1" applyBorder="1" applyAlignment="1">
      <alignment horizontal="righ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F12" sqref="F12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46143</v>
      </c>
    </row>
    <row r="12" spans="2:5">
      <c r="B12" s="25" t="s">
        <v>28</v>
      </c>
      <c r="C12" s="26" t="s">
        <v>37</v>
      </c>
      <c r="D12" s="26" t="s">
        <v>28</v>
      </c>
      <c r="E12" s="28" t="s">
        <v>130</v>
      </c>
    </row>
    <row r="13" spans="2:5">
      <c r="B13" s="25" t="s">
        <v>29</v>
      </c>
      <c r="C13" s="26" t="s">
        <v>38</v>
      </c>
      <c r="D13" s="26" t="s">
        <v>29</v>
      </c>
      <c r="E13" s="27" t="s">
        <v>126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2"/>
  <sheetViews>
    <sheetView zoomScale="80" zoomScaleNormal="80" workbookViewId="0">
      <pane xSplit="1" ySplit="7" topLeftCell="O211" activePane="bottomRight" state="frozen"/>
      <selection pane="topRight" activeCell="B1" sqref="B1"/>
      <selection pane="bottomLeft" activeCell="A8" sqref="A8"/>
      <selection pane="bottomRight" activeCell="A226" sqref="A226:XFD226"/>
    </sheetView>
  </sheetViews>
  <sheetFormatPr baseColWidth="10"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3" t="s">
        <v>48</v>
      </c>
      <c r="B5" s="58"/>
      <c r="C5" s="58"/>
      <c r="D5" s="58"/>
      <c r="E5" s="77" t="s">
        <v>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0" t="s">
        <v>9</v>
      </c>
    </row>
    <row r="6" spans="1:19" s="35" customFormat="1" ht="15.75" customHeight="1">
      <c r="A6" s="84"/>
      <c r="B6" s="75" t="s">
        <v>47</v>
      </c>
      <c r="C6" s="75"/>
      <c r="D6" s="75"/>
      <c r="E6" s="75" t="s">
        <v>3</v>
      </c>
      <c r="F6" s="76"/>
      <c r="G6" s="76"/>
      <c r="H6" s="76"/>
      <c r="I6" s="76"/>
      <c r="J6" s="76"/>
      <c r="K6" s="76"/>
      <c r="L6" s="76"/>
      <c r="M6" s="75" t="s">
        <v>1</v>
      </c>
      <c r="N6" s="75"/>
      <c r="O6" s="75"/>
      <c r="P6" s="75"/>
      <c r="Q6" s="75"/>
      <c r="R6" s="78" t="s">
        <v>20</v>
      </c>
      <c r="S6" s="81"/>
    </row>
    <row r="7" spans="1:19" s="35" customFormat="1" ht="98.25" customHeight="1">
      <c r="A7" s="85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9"/>
      <c r="S7" s="82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38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8" si="17">SUM(M107:P107)</f>
        <v>920755.73333333328</v>
      </c>
      <c r="R107" s="14">
        <f t="shared" ref="R107:R138" si="18">SUM(L107,Q107)</f>
        <v>1688714.6999999997</v>
      </c>
      <c r="S107" s="14">
        <f t="shared" ref="S107:S138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66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</v>
      </c>
      <c r="D137" s="14">
        <f t="shared" si="20"/>
        <v>-212243.90000000002</v>
      </c>
      <c r="E137" s="14">
        <v>182655.4</v>
      </c>
      <c r="F137" s="14">
        <v>904350.43333333347</v>
      </c>
      <c r="G137" s="14">
        <v>68120.833333333328</v>
      </c>
      <c r="H137" s="52">
        <v>44585.7</v>
      </c>
      <c r="I137" s="52">
        <v>523711.8</v>
      </c>
      <c r="J137" s="53">
        <v>-365617.43333333335</v>
      </c>
      <c r="K137" s="14">
        <v>-71133.900000000009</v>
      </c>
      <c r="L137" s="14">
        <f t="shared" si="16"/>
        <v>1286672.8333333335</v>
      </c>
      <c r="M137" s="14">
        <v>44956.700000000012</v>
      </c>
      <c r="N137" s="14">
        <v>1162539.5333333334</v>
      </c>
      <c r="O137" s="54">
        <v>5786.5</v>
      </c>
      <c r="P137" s="54">
        <v>11841.199999999999</v>
      </c>
      <c r="Q137" s="14">
        <f t="shared" si="17"/>
        <v>1225123.9333333333</v>
      </c>
      <c r="R137" s="14">
        <f t="shared" si="18"/>
        <v>2511796.7666666666</v>
      </c>
      <c r="S137" s="14">
        <f t="shared" si="19"/>
        <v>2299552.8666666667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930140.16666666663</v>
      </c>
      <c r="G138" s="14">
        <v>68047.366666666669</v>
      </c>
      <c r="H138" s="52">
        <v>43192.4</v>
      </c>
      <c r="I138" s="52">
        <v>523711.8</v>
      </c>
      <c r="J138" s="53">
        <v>-356418.46666666673</v>
      </c>
      <c r="K138" s="14">
        <v>-64752.399999999994</v>
      </c>
      <c r="L138" s="14">
        <f t="shared" si="16"/>
        <v>1326778.1666666665</v>
      </c>
      <c r="M138" s="14">
        <v>43430.400000000009</v>
      </c>
      <c r="N138" s="14">
        <v>1170140.6666666667</v>
      </c>
      <c r="O138" s="54">
        <v>5665.9</v>
      </c>
      <c r="P138" s="54">
        <v>11841.199999999999</v>
      </c>
      <c r="Q138" s="14">
        <f t="shared" si="17"/>
        <v>1231078.1666666665</v>
      </c>
      <c r="R138" s="14">
        <f t="shared" si="18"/>
        <v>2557856.333333333</v>
      </c>
      <c r="S138" s="14">
        <f t="shared" si="19"/>
        <v>2362589.5333333332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948288.10000000009</v>
      </c>
      <c r="G139" s="14">
        <v>62763.899999999994</v>
      </c>
      <c r="H139" s="52">
        <v>40405.800000000003</v>
      </c>
      <c r="I139" s="52">
        <v>521293.6</v>
      </c>
      <c r="J139" s="53">
        <v>-360424.80000000005</v>
      </c>
      <c r="K139" s="14">
        <v>-72326.89999999998</v>
      </c>
      <c r="L139" s="14">
        <f t="shared" ref="L139:L170" si="21">SUM( (E139:K139))</f>
        <v>1350408.8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ref="Q139:Q170" si="22">SUM(M139:P139)</f>
        <v>1197377.6000000003</v>
      </c>
      <c r="R139" s="14">
        <f t="shared" ref="R139:R170" si="23">SUM(L139,Q139)</f>
        <v>2547786.4000000004</v>
      </c>
      <c r="S139" s="14">
        <f t="shared" ref="S139:S170" si="24">SUM(D139,R139)</f>
        <v>2344142.3000000003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1002765.7</v>
      </c>
      <c r="G140" s="14">
        <v>61387.499999999993</v>
      </c>
      <c r="H140" s="52">
        <v>40405.800000000003</v>
      </c>
      <c r="I140" s="52">
        <v>521293.6</v>
      </c>
      <c r="J140" s="53">
        <v>-377583.33333333331</v>
      </c>
      <c r="K140" s="14">
        <v>-61003.5</v>
      </c>
      <c r="L140" s="14">
        <f t="shared" si="21"/>
        <v>1361464.3666666669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2"/>
        <v>1187267.3333333333</v>
      </c>
      <c r="R140" s="14">
        <f t="shared" si="23"/>
        <v>2548731.7000000002</v>
      </c>
      <c r="S140" s="14">
        <f t="shared" si="24"/>
        <v>2309941.1</v>
      </c>
    </row>
    <row r="141" spans="1:19" s="51" customFormat="1">
      <c r="A141" s="15">
        <v>43524</v>
      </c>
      <c r="B141" s="14">
        <v>292123.90000000002</v>
      </c>
      <c r="C141" s="14">
        <v>-497452.4</v>
      </c>
      <c r="D141" s="14">
        <f t="shared" si="20"/>
        <v>-205328.5</v>
      </c>
      <c r="E141" s="14">
        <v>195688.4</v>
      </c>
      <c r="F141" s="14">
        <v>1034866.6000000001</v>
      </c>
      <c r="G141" s="14">
        <v>59337.2</v>
      </c>
      <c r="H141" s="52">
        <v>39012.5</v>
      </c>
      <c r="I141" s="52">
        <v>520084.5</v>
      </c>
      <c r="J141" s="53">
        <v>-375157.3666666667</v>
      </c>
      <c r="K141" s="14">
        <v>-64662.5</v>
      </c>
      <c r="L141" s="14">
        <f t="shared" si="21"/>
        <v>1409169.3333333333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2"/>
        <v>1202048.1666666665</v>
      </c>
      <c r="R141" s="14">
        <f t="shared" si="23"/>
        <v>2611217.5</v>
      </c>
      <c r="S141" s="14">
        <f t="shared" si="24"/>
        <v>2405889</v>
      </c>
    </row>
    <row r="142" spans="1:19" s="51" customFormat="1">
      <c r="A142" s="15">
        <v>43555</v>
      </c>
      <c r="B142" s="14">
        <v>273574.69999999995</v>
      </c>
      <c r="C142" s="14">
        <v>-507580.8</v>
      </c>
      <c r="D142" s="14">
        <f t="shared" si="20"/>
        <v>-234006.10000000003</v>
      </c>
      <c r="E142" s="14">
        <v>221728.4</v>
      </c>
      <c r="F142" s="14">
        <v>1051934.5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21"/>
        <v>1421830.8999999997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2"/>
        <v>1219143.9000000001</v>
      </c>
      <c r="R142" s="14">
        <f t="shared" si="23"/>
        <v>2640974.7999999998</v>
      </c>
      <c r="S142" s="14">
        <f t="shared" si="24"/>
        <v>2406968.6999999997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1090439.1000000003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21"/>
        <v>1457330.8333333337</v>
      </c>
      <c r="M143" s="14">
        <v>34043.099999999991</v>
      </c>
      <c r="N143" s="14">
        <v>1166315.6000000001</v>
      </c>
      <c r="O143" s="54">
        <v>6674.3</v>
      </c>
      <c r="P143" s="54">
        <v>11836.3</v>
      </c>
      <c r="Q143" s="14">
        <f t="shared" si="22"/>
        <v>1218869.3000000003</v>
      </c>
      <c r="R143" s="14">
        <f t="shared" si="23"/>
        <v>2676200.1333333338</v>
      </c>
      <c r="S143" s="14">
        <f t="shared" si="24"/>
        <v>2434909.7333333339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1131044.6000000003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21"/>
        <v>1434812.6666666672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2"/>
        <v>1249521.6000000003</v>
      </c>
      <c r="R144" s="14">
        <f t="shared" si="23"/>
        <v>2684334.2666666675</v>
      </c>
      <c r="S144" s="14">
        <f t="shared" si="24"/>
        <v>2489750.2666666675</v>
      </c>
    </row>
    <row r="145" spans="1:19" s="51" customFormat="1">
      <c r="A145" s="15">
        <v>43646</v>
      </c>
      <c r="B145" s="14">
        <v>311117.90000000002</v>
      </c>
      <c r="C145" s="14">
        <v>-514036.89999999997</v>
      </c>
      <c r="D145" s="14">
        <f t="shared" si="20"/>
        <v>-202918.99999999994</v>
      </c>
      <c r="E145" s="14">
        <v>216009.2</v>
      </c>
      <c r="F145" s="14">
        <v>1164552.5</v>
      </c>
      <c r="G145" s="14">
        <v>61615.3</v>
      </c>
      <c r="H145" s="52">
        <v>32046</v>
      </c>
      <c r="I145" s="52">
        <v>514038.8</v>
      </c>
      <c r="J145" s="53">
        <v>-434545.6</v>
      </c>
      <c r="K145" s="14">
        <v>-62385.299999999996</v>
      </c>
      <c r="L145" s="14">
        <f t="shared" si="21"/>
        <v>1491330.9000000001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2"/>
        <v>1282575.2000000004</v>
      </c>
      <c r="R145" s="14">
        <f t="shared" si="23"/>
        <v>2773906.1000000006</v>
      </c>
      <c r="S145" s="14">
        <f t="shared" si="24"/>
        <v>2570987.1000000006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1190897.1999999997</v>
      </c>
      <c r="G146" s="14">
        <v>57534.7</v>
      </c>
      <c r="H146" s="52">
        <v>30652.7</v>
      </c>
      <c r="I146" s="52">
        <v>512829.7</v>
      </c>
      <c r="J146" s="53">
        <v>-392613.6</v>
      </c>
      <c r="K146" s="14">
        <v>-68999.8</v>
      </c>
      <c r="L146" s="14">
        <f t="shared" si="21"/>
        <v>1489218.3999999997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2"/>
        <v>1324621.833333334</v>
      </c>
      <c r="R146" s="14">
        <f t="shared" si="23"/>
        <v>2813840.2333333334</v>
      </c>
      <c r="S146" s="14">
        <f t="shared" si="24"/>
        <v>2571125.1333333333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1234104.5000000002</v>
      </c>
      <c r="G147" s="14">
        <v>61769.900000000009</v>
      </c>
      <c r="H147" s="52">
        <v>30652.7</v>
      </c>
      <c r="I147" s="52">
        <v>728838.8</v>
      </c>
      <c r="J147" s="53">
        <v>-474321.50000000012</v>
      </c>
      <c r="K147" s="14">
        <v>-76749.400000000009</v>
      </c>
      <c r="L147" s="14">
        <f t="shared" si="21"/>
        <v>1504295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2"/>
        <v>1335695.2666666668</v>
      </c>
      <c r="R147" s="14">
        <f t="shared" si="23"/>
        <v>2839990.2666666666</v>
      </c>
      <c r="S147" s="14">
        <f t="shared" si="24"/>
        <v>2588764.666666667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1264768.5</v>
      </c>
      <c r="G148" s="14">
        <v>67924</v>
      </c>
      <c r="H148" s="52">
        <v>29259.4</v>
      </c>
      <c r="I148" s="52">
        <v>727629.7</v>
      </c>
      <c r="J148" s="53">
        <v>-485335.70000000007</v>
      </c>
      <c r="K148" s="14">
        <v>-82074</v>
      </c>
      <c r="L148" s="14">
        <f t="shared" si="21"/>
        <v>1522171.9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2"/>
        <v>1364424.0999999999</v>
      </c>
      <c r="R148" s="14">
        <f t="shared" si="23"/>
        <v>2886596</v>
      </c>
      <c r="S148" s="14">
        <f t="shared" si="24"/>
        <v>2651280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1305710.3666666667</v>
      </c>
      <c r="G149" s="14">
        <v>79154.8</v>
      </c>
      <c r="H149" s="52">
        <v>26472.7</v>
      </c>
      <c r="I149" s="52">
        <v>725211.5</v>
      </c>
      <c r="J149" s="53">
        <v>-505454.5</v>
      </c>
      <c r="K149" s="14">
        <v>-93528.1</v>
      </c>
      <c r="L149" s="14">
        <f t="shared" si="21"/>
        <v>1537566.7666666666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2"/>
        <v>1380947.7666666664</v>
      </c>
      <c r="R149" s="14">
        <f t="shared" si="23"/>
        <v>2918514.5333333332</v>
      </c>
      <c r="S149" s="14">
        <f t="shared" si="24"/>
        <v>2674528.0333333332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1341839.0333333332</v>
      </c>
      <c r="G150" s="14">
        <v>76921.200000000012</v>
      </c>
      <c r="H150" s="52">
        <v>25079.5</v>
      </c>
      <c r="I150" s="52">
        <v>724002.3</v>
      </c>
      <c r="J150" s="53">
        <v>-497429.79999999993</v>
      </c>
      <c r="K150" s="14">
        <v>-94948.60000000002</v>
      </c>
      <c r="L150" s="14">
        <f t="shared" si="21"/>
        <v>1575463.6333333333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2"/>
        <v>1411667.033333333</v>
      </c>
      <c r="R150" s="14">
        <f t="shared" si="23"/>
        <v>2987130.666666666</v>
      </c>
      <c r="S150" s="14">
        <f t="shared" si="24"/>
        <v>2725211.7666666661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73490.799999999988</v>
      </c>
      <c r="H151" s="52">
        <v>23686.2</v>
      </c>
      <c r="I151" s="52">
        <v>722793.2</v>
      </c>
      <c r="J151" s="53">
        <v>-450878.30000000005</v>
      </c>
      <c r="K151" s="14">
        <v>-95887.400000000009</v>
      </c>
      <c r="L151" s="14">
        <f t="shared" si="21"/>
        <v>1646191.7000000004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2"/>
        <v>1397240.3000000003</v>
      </c>
      <c r="R151" s="14">
        <f t="shared" si="23"/>
        <v>3043432.0000000009</v>
      </c>
      <c r="S151" s="14">
        <f t="shared" si="24"/>
        <v>2828410.4000000008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1411133.0333333334</v>
      </c>
      <c r="G152" s="14">
        <v>123418.59999999999</v>
      </c>
      <c r="H152" s="52">
        <v>23686.1</v>
      </c>
      <c r="I152" s="52">
        <v>722793.2</v>
      </c>
      <c r="J152" s="53">
        <v>-454024</v>
      </c>
      <c r="K152" s="14">
        <v>-97677.800000000017</v>
      </c>
      <c r="L152" s="14">
        <f t="shared" si="21"/>
        <v>1729329.1333333335</v>
      </c>
      <c r="M152" s="14">
        <v>37522.499999999993</v>
      </c>
      <c r="N152" s="14">
        <v>1372347.4666666668</v>
      </c>
      <c r="O152" s="54">
        <v>370.8</v>
      </c>
      <c r="P152" s="54">
        <v>13691.699999999999</v>
      </c>
      <c r="Q152" s="14">
        <f t="shared" si="22"/>
        <v>1423932.4666666668</v>
      </c>
      <c r="R152" s="14">
        <f t="shared" si="23"/>
        <v>3153261.6000000006</v>
      </c>
      <c r="S152" s="14">
        <f t="shared" si="24"/>
        <v>2827252.2000000007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1421080.9666666668</v>
      </c>
      <c r="G153" s="14">
        <v>124223.40000000001</v>
      </c>
      <c r="H153" s="52">
        <v>22292.799999999999</v>
      </c>
      <c r="I153" s="52">
        <v>721584.1</v>
      </c>
      <c r="J153" s="53">
        <v>-463984.9</v>
      </c>
      <c r="K153" s="14">
        <v>-95926.8</v>
      </c>
      <c r="L153" s="14">
        <f t="shared" si="21"/>
        <v>1729269.5666666667</v>
      </c>
      <c r="M153" s="14">
        <v>34755.199999999997</v>
      </c>
      <c r="N153" s="14">
        <v>1364096.6333333335</v>
      </c>
      <c r="O153" s="54">
        <v>327</v>
      </c>
      <c r="P153" s="54">
        <v>13691.699999999999</v>
      </c>
      <c r="Q153" s="14">
        <f t="shared" si="22"/>
        <v>1412870.5333333334</v>
      </c>
      <c r="R153" s="14">
        <f t="shared" si="23"/>
        <v>3142140.1</v>
      </c>
      <c r="S153" s="14">
        <f t="shared" si="24"/>
        <v>2886800.9000000004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1416344.1999999997</v>
      </c>
      <c r="G154" s="14"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21"/>
        <v>1694324.8999999997</v>
      </c>
      <c r="M154" s="14">
        <v>32240.899999999994</v>
      </c>
      <c r="N154" s="14">
        <v>1394187.3</v>
      </c>
      <c r="O154" s="54">
        <v>342.2</v>
      </c>
      <c r="P154" s="54">
        <v>14266.6</v>
      </c>
      <c r="Q154" s="14">
        <f t="shared" si="22"/>
        <v>1441037</v>
      </c>
      <c r="R154" s="14">
        <f t="shared" si="23"/>
        <v>3135361.8999999994</v>
      </c>
      <c r="S154" s="14">
        <f t="shared" si="24"/>
        <v>2845451.7999999993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1420274.2000000002</v>
      </c>
      <c r="G155" s="14">
        <v>123518.50000000001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21"/>
        <v>1735620.5999999999</v>
      </c>
      <c r="M155" s="14">
        <v>33654.899999999994</v>
      </c>
      <c r="N155" s="14">
        <v>1401197.1</v>
      </c>
      <c r="O155" s="54">
        <v>357.29999999999995</v>
      </c>
      <c r="P155" s="54">
        <v>14266.6</v>
      </c>
      <c r="Q155" s="14">
        <f t="shared" si="22"/>
        <v>1449475.9000000001</v>
      </c>
      <c r="R155" s="14">
        <f t="shared" si="23"/>
        <v>3185096.5</v>
      </c>
      <c r="S155" s="14">
        <f t="shared" si="24"/>
        <v>2874049.5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1446268.9000000006</v>
      </c>
      <c r="G156" s="14">
        <v>118185.60000000001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21"/>
        <v>1719413.9000000006</v>
      </c>
      <c r="M156" s="14">
        <v>30561.799999999996</v>
      </c>
      <c r="N156" s="14">
        <v>1472161.9000000004</v>
      </c>
      <c r="O156" s="54">
        <v>552.5</v>
      </c>
      <c r="P156" s="54">
        <v>14266.6</v>
      </c>
      <c r="Q156" s="14">
        <f t="shared" si="22"/>
        <v>1517542.8000000005</v>
      </c>
      <c r="R156" s="14">
        <f t="shared" si="23"/>
        <v>3236956.7000000011</v>
      </c>
      <c r="S156" s="14">
        <f t="shared" si="24"/>
        <v>2891509.4000000013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1506461.8</v>
      </c>
      <c r="G157" s="14">
        <v>122874.09999999998</v>
      </c>
      <c r="H157" s="52">
        <v>15326.3</v>
      </c>
      <c r="I157" s="52">
        <v>715538.4</v>
      </c>
      <c r="J157" s="53">
        <v>-447147.39999999991</v>
      </c>
      <c r="K157" s="14">
        <v>-86573</v>
      </c>
      <c r="L157" s="14">
        <f t="shared" si="21"/>
        <v>1826480.2000000002</v>
      </c>
      <c r="M157" s="14">
        <v>29679</v>
      </c>
      <c r="N157" s="14">
        <v>1477533.4000000001</v>
      </c>
      <c r="O157" s="54">
        <v>328.2</v>
      </c>
      <c r="P157" s="54">
        <v>14009.199999999999</v>
      </c>
      <c r="Q157" s="14">
        <f t="shared" si="22"/>
        <v>1521549.8</v>
      </c>
      <c r="R157" s="14">
        <f t="shared" si="23"/>
        <v>3348030</v>
      </c>
      <c r="S157" s="14">
        <f t="shared" si="24"/>
        <v>3010166.7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1537186.3666666669</v>
      </c>
      <c r="G158" s="14">
        <v>131342.9</v>
      </c>
      <c r="H158" s="52">
        <v>13933</v>
      </c>
      <c r="I158" s="52">
        <v>714329.3</v>
      </c>
      <c r="J158" s="53">
        <v>-511155.33333333326</v>
      </c>
      <c r="K158" s="14">
        <v>-87611.299999999988</v>
      </c>
      <c r="L158" s="14">
        <f t="shared" si="21"/>
        <v>1798024.9333333336</v>
      </c>
      <c r="M158" s="14">
        <v>27384.6</v>
      </c>
      <c r="N158" s="14">
        <v>1547031.4333333333</v>
      </c>
      <c r="O158" s="54">
        <v>226.5</v>
      </c>
      <c r="P158" s="54">
        <v>14009.199999999999</v>
      </c>
      <c r="Q158" s="14">
        <f t="shared" si="22"/>
        <v>1588651.7333333334</v>
      </c>
      <c r="R158" s="14">
        <f t="shared" si="23"/>
        <v>3386676.666666667</v>
      </c>
      <c r="S158" s="14">
        <f t="shared" si="24"/>
        <v>3084064.166666667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1558602.6333333333</v>
      </c>
      <c r="G159" s="14">
        <v>138713.29999999999</v>
      </c>
      <c r="H159" s="52">
        <v>13933</v>
      </c>
      <c r="I159" s="52">
        <v>713689.4</v>
      </c>
      <c r="J159" s="53">
        <v>-559017.56666666677</v>
      </c>
      <c r="K159" s="14">
        <v>-88138</v>
      </c>
      <c r="L159" s="14">
        <f t="shared" si="21"/>
        <v>1777782.7666666666</v>
      </c>
      <c r="M159" s="14">
        <v>27780.7</v>
      </c>
      <c r="N159" s="14">
        <v>1586628.1666666667</v>
      </c>
      <c r="O159" s="54">
        <v>305.60000000000002</v>
      </c>
      <c r="P159" s="54">
        <v>14009.199999999999</v>
      </c>
      <c r="Q159" s="14">
        <f t="shared" si="22"/>
        <v>1628723.6666666667</v>
      </c>
      <c r="R159" s="14">
        <f t="shared" si="23"/>
        <v>3406506.4333333336</v>
      </c>
      <c r="S159" s="14">
        <f t="shared" si="24"/>
        <v>3143184.0333333337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v>323403.90000000002</v>
      </c>
      <c r="H160" s="52">
        <v>12539.7</v>
      </c>
      <c r="I160" s="52">
        <v>713120.2</v>
      </c>
      <c r="J160" s="53">
        <v>-491610.60000000009</v>
      </c>
      <c r="K160" s="14">
        <v>-76711.199999999997</v>
      </c>
      <c r="L160" s="14">
        <f t="shared" si="21"/>
        <v>2060065.0999999999</v>
      </c>
      <c r="M160" s="14">
        <v>30729.4</v>
      </c>
      <c r="N160" s="14">
        <v>1565499.7</v>
      </c>
      <c r="O160" s="54">
        <v>311</v>
      </c>
      <c r="P160" s="54">
        <v>15195.5</v>
      </c>
      <c r="Q160" s="14">
        <f t="shared" si="22"/>
        <v>1611735.5999999999</v>
      </c>
      <c r="R160" s="14">
        <f t="shared" si="23"/>
        <v>3671800.6999999997</v>
      </c>
      <c r="S160" s="14">
        <f t="shared" si="24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v>323550.2</v>
      </c>
      <c r="H161" s="52">
        <v>11146.4</v>
      </c>
      <c r="I161" s="52">
        <v>711911</v>
      </c>
      <c r="J161" s="53">
        <v>-522471.32063433342</v>
      </c>
      <c r="K161" s="14">
        <v>-89504.5</v>
      </c>
      <c r="L161" s="14">
        <f t="shared" si="21"/>
        <v>2036950.7793656662</v>
      </c>
      <c r="M161" s="14">
        <v>27993.300000000003</v>
      </c>
      <c r="N161" s="14">
        <v>1579810</v>
      </c>
      <c r="O161" s="54">
        <v>1236.8000000000002</v>
      </c>
      <c r="P161" s="54">
        <v>15195.5</v>
      </c>
      <c r="Q161" s="14">
        <f t="shared" si="22"/>
        <v>1624235.6</v>
      </c>
      <c r="R161" s="14">
        <f t="shared" si="23"/>
        <v>3661186.3793656663</v>
      </c>
      <c r="S161" s="14">
        <f t="shared" si="24"/>
        <v>3378344.4793656664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v>326965.5</v>
      </c>
      <c r="H162" s="52">
        <v>9753.1</v>
      </c>
      <c r="I162" s="52">
        <v>710701.9</v>
      </c>
      <c r="J162" s="53">
        <v>-534879.71095966664</v>
      </c>
      <c r="K162" s="14">
        <v>-78458.599999999991</v>
      </c>
      <c r="L162" s="14">
        <f t="shared" si="21"/>
        <v>2050477.7890403331</v>
      </c>
      <c r="M162" s="14">
        <v>23331.999999999996</v>
      </c>
      <c r="N162" s="14">
        <v>1609848.9999999998</v>
      </c>
      <c r="O162" s="54">
        <v>1196.1000000000001</v>
      </c>
      <c r="P162" s="54">
        <v>15195.5</v>
      </c>
      <c r="Q162" s="14">
        <f t="shared" si="22"/>
        <v>1649572.5999999999</v>
      </c>
      <c r="R162" s="14">
        <f t="shared" si="23"/>
        <v>3700050.3890403332</v>
      </c>
      <c r="S162" s="14">
        <f t="shared" si="24"/>
        <v>3414810.4890403333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1655938.0000000002</v>
      </c>
      <c r="G163" s="14">
        <v>321833.3</v>
      </c>
      <c r="H163" s="52">
        <v>6921.2</v>
      </c>
      <c r="I163" s="52">
        <v>708283.6</v>
      </c>
      <c r="J163" s="53">
        <v>-555970.31651700009</v>
      </c>
      <c r="K163" s="14">
        <v>-72855.7</v>
      </c>
      <c r="L163" s="14">
        <f t="shared" si="21"/>
        <v>2064150.0834830001</v>
      </c>
      <c r="M163" s="14">
        <v>22446.3</v>
      </c>
      <c r="N163" s="14">
        <v>1645951.0000000002</v>
      </c>
      <c r="O163" s="54">
        <v>1185.1999999999998</v>
      </c>
      <c r="P163" s="54">
        <v>13465.5</v>
      </c>
      <c r="Q163" s="14">
        <f t="shared" si="22"/>
        <v>1683048.0000000002</v>
      </c>
      <c r="R163" s="14">
        <f t="shared" si="23"/>
        <v>3747198.0834830003</v>
      </c>
      <c r="S163" s="14">
        <f t="shared" si="24"/>
        <v>3540733.2834830005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f t="shared" si="20"/>
        <v>-220766.03333333327</v>
      </c>
      <c r="E164" s="14">
        <v>0</v>
      </c>
      <c r="F164" s="14">
        <v>1672112.9333333333</v>
      </c>
      <c r="G164" s="14">
        <v>326186.40000000002</v>
      </c>
      <c r="H164" s="52">
        <v>6921.2</v>
      </c>
      <c r="I164" s="52">
        <v>708283.6</v>
      </c>
      <c r="J164" s="53">
        <v>-568940.8444086666</v>
      </c>
      <c r="K164" s="14">
        <v>-84279.900000000009</v>
      </c>
      <c r="L164" s="14">
        <f t="shared" si="21"/>
        <v>2060283.3889246667</v>
      </c>
      <c r="M164" s="14">
        <v>28290.7</v>
      </c>
      <c r="N164" s="14">
        <v>1675590.5333333334</v>
      </c>
      <c r="O164" s="54">
        <v>1063.0999999999999</v>
      </c>
      <c r="P164" s="54">
        <v>13465.5</v>
      </c>
      <c r="Q164" s="14">
        <f t="shared" si="22"/>
        <v>1718409.8333333335</v>
      </c>
      <c r="R164" s="14">
        <f t="shared" si="23"/>
        <v>3778693.2222580002</v>
      </c>
      <c r="S164" s="14">
        <f t="shared" si="24"/>
        <v>3557927.188924667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f t="shared" si="20"/>
        <v>-190883.46666666662</v>
      </c>
      <c r="E165" s="14">
        <v>0</v>
      </c>
      <c r="F165" s="14">
        <v>1691572.5666666667</v>
      </c>
      <c r="G165" s="14">
        <v>357069.7</v>
      </c>
      <c r="H165" s="52">
        <v>5527.9</v>
      </c>
      <c r="I165" s="52">
        <v>704458.1</v>
      </c>
      <c r="J165" s="53">
        <v>-624636.93622633326</v>
      </c>
      <c r="K165" s="14">
        <v>-74700.900000000009</v>
      </c>
      <c r="L165" s="14">
        <f t="shared" si="21"/>
        <v>2059290.4304403332</v>
      </c>
      <c r="M165" s="14">
        <v>26352.9</v>
      </c>
      <c r="N165" s="14">
        <v>1711409.2666666668</v>
      </c>
      <c r="O165" s="54">
        <v>1036.3</v>
      </c>
      <c r="P165" s="54">
        <v>13465.5</v>
      </c>
      <c r="Q165" s="14">
        <f t="shared" si="22"/>
        <v>1752263.9666666668</v>
      </c>
      <c r="R165" s="14">
        <f t="shared" si="23"/>
        <v>3811554.397107</v>
      </c>
      <c r="S165" s="14">
        <f t="shared" si="24"/>
        <v>3620670.9304403332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f t="shared" si="20"/>
        <v>-229548.89999999985</v>
      </c>
      <c r="E166" s="14">
        <v>0</v>
      </c>
      <c r="F166" s="14">
        <v>1692081.5000000002</v>
      </c>
      <c r="G166" s="14">
        <v>332078.3</v>
      </c>
      <c r="H166" s="52">
        <v>4134.6000000000004</v>
      </c>
      <c r="I166" s="52">
        <v>703262.9</v>
      </c>
      <c r="J166" s="53">
        <v>-576481.9</v>
      </c>
      <c r="K166" s="14">
        <v>-79830.5</v>
      </c>
      <c r="L166" s="14">
        <f t="shared" si="21"/>
        <v>2075244.9000000004</v>
      </c>
      <c r="M166" s="14">
        <v>24689.200000000004</v>
      </c>
      <c r="N166" s="14">
        <v>1766310.2999999998</v>
      </c>
      <c r="O166" s="54">
        <v>734.60000000000014</v>
      </c>
      <c r="P166" s="54">
        <v>13203</v>
      </c>
      <c r="Q166" s="14">
        <f t="shared" si="22"/>
        <v>1804937.0999999999</v>
      </c>
      <c r="R166" s="14">
        <f t="shared" si="23"/>
        <v>3880182</v>
      </c>
      <c r="S166" s="14">
        <f t="shared" si="24"/>
        <v>3650633.1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f t="shared" ref="D167:D198" si="25">SUM(B167:C167)</f>
        <v>-250298.90000000008</v>
      </c>
      <c r="E167" s="14">
        <v>0</v>
      </c>
      <c r="F167" s="14">
        <v>1710114.3</v>
      </c>
      <c r="G167" s="14">
        <v>354649.4</v>
      </c>
      <c r="H167" s="52">
        <v>2741.3</v>
      </c>
      <c r="I167" s="52">
        <v>702954.8</v>
      </c>
      <c r="J167" s="53">
        <v>-612331.06666666665</v>
      </c>
      <c r="K167" s="14">
        <v>-103216.1</v>
      </c>
      <c r="L167" s="14">
        <f t="shared" si="21"/>
        <v>2054912.6333333333</v>
      </c>
      <c r="M167" s="14">
        <v>23402.300000000003</v>
      </c>
      <c r="N167" s="14">
        <v>1799575.9333333331</v>
      </c>
      <c r="O167" s="54">
        <v>596.59999999999991</v>
      </c>
      <c r="P167" s="54">
        <v>13203</v>
      </c>
      <c r="Q167" s="14">
        <f t="shared" si="22"/>
        <v>1836777.8333333333</v>
      </c>
      <c r="R167" s="14">
        <f t="shared" si="23"/>
        <v>3891690.4666666668</v>
      </c>
      <c r="S167" s="14">
        <f t="shared" si="24"/>
        <v>3641391.5666666669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f t="shared" si="25"/>
        <v>-273675.69999999995</v>
      </c>
      <c r="E168" s="14">
        <v>0</v>
      </c>
      <c r="F168" s="14">
        <v>1735879.4999999998</v>
      </c>
      <c r="G168" s="14">
        <v>345447.19999999995</v>
      </c>
      <c r="H168" s="52">
        <v>0</v>
      </c>
      <c r="I168" s="52">
        <v>702546.1</v>
      </c>
      <c r="J168" s="53">
        <v>-609087.23333333328</v>
      </c>
      <c r="K168" s="14">
        <v>-92826.299999999988</v>
      </c>
      <c r="L168" s="14">
        <f t="shared" si="21"/>
        <v>2081959.2666666664</v>
      </c>
      <c r="M168" s="14">
        <v>24904.7</v>
      </c>
      <c r="N168" s="14">
        <v>1874689.0666666669</v>
      </c>
      <c r="O168" s="54">
        <v>5596.7000000000007</v>
      </c>
      <c r="P168" s="54">
        <v>13203</v>
      </c>
      <c r="Q168" s="14">
        <f t="shared" si="22"/>
        <v>1918393.4666666668</v>
      </c>
      <c r="R168" s="14">
        <f t="shared" si="23"/>
        <v>4000352.7333333334</v>
      </c>
      <c r="S168" s="14">
        <f t="shared" si="24"/>
        <v>3726677.0333333332</v>
      </c>
    </row>
    <row r="169" spans="1:19" s="51" customFormat="1" ht="18">
      <c r="A169" s="64" t="s">
        <v>68</v>
      </c>
      <c r="B169" s="14">
        <v>377066.70000000007</v>
      </c>
      <c r="C169" s="14">
        <v>-682853.8</v>
      </c>
      <c r="D169" s="14">
        <f t="shared" si="25"/>
        <v>-305787.09999999998</v>
      </c>
      <c r="E169" s="14">
        <v>57076.7</v>
      </c>
      <c r="F169" s="14">
        <v>1761807.0999999999</v>
      </c>
      <c r="G169" s="14">
        <v>350778.82999999996</v>
      </c>
      <c r="H169" s="52">
        <v>0</v>
      </c>
      <c r="I169" s="52">
        <v>701028.8</v>
      </c>
      <c r="J169" s="53">
        <v>-632802</v>
      </c>
      <c r="K169" s="14">
        <v>-82573.3</v>
      </c>
      <c r="L169" s="14">
        <f t="shared" si="21"/>
        <v>2155316.13</v>
      </c>
      <c r="M169" s="14">
        <v>26229.599999999995</v>
      </c>
      <c r="N169" s="14">
        <v>1997873.5</v>
      </c>
      <c r="O169" s="54">
        <v>5539.4</v>
      </c>
      <c r="P169" s="54">
        <v>12994.1</v>
      </c>
      <c r="Q169" s="14">
        <f t="shared" si="22"/>
        <v>2042636.6</v>
      </c>
      <c r="R169" s="14">
        <f t="shared" si="23"/>
        <v>4197952.7300000004</v>
      </c>
      <c r="S169" s="14">
        <f t="shared" si="24"/>
        <v>3892165.6300000004</v>
      </c>
    </row>
    <row r="170" spans="1:19" s="51" customFormat="1" ht="18">
      <c r="A170" s="64" t="s">
        <v>69</v>
      </c>
      <c r="B170" s="14">
        <v>366315.1</v>
      </c>
      <c r="C170" s="14">
        <v>-707134.36666666658</v>
      </c>
      <c r="D170" s="14">
        <f t="shared" si="25"/>
        <v>-340819.2666666666</v>
      </c>
      <c r="E170" s="14">
        <v>63146.5</v>
      </c>
      <c r="F170" s="14">
        <v>1820648.7999999998</v>
      </c>
      <c r="G170" s="14">
        <v>338496.23</v>
      </c>
      <c r="H170" s="52">
        <v>0</v>
      </c>
      <c r="I170" s="52">
        <v>700389</v>
      </c>
      <c r="J170" s="53">
        <v>-636714.73333333328</v>
      </c>
      <c r="K170" s="14">
        <v>-92334.3</v>
      </c>
      <c r="L170" s="14">
        <f t="shared" si="21"/>
        <v>2193631.4966666666</v>
      </c>
      <c r="M170" s="14">
        <v>23519.200000000001</v>
      </c>
      <c r="N170" s="14">
        <v>2078095.1333333335</v>
      </c>
      <c r="O170" s="54">
        <v>383.9</v>
      </c>
      <c r="P170" s="54">
        <v>12994.1</v>
      </c>
      <c r="Q170" s="14">
        <f t="shared" si="22"/>
        <v>2114992.3333333335</v>
      </c>
      <c r="R170" s="14">
        <f t="shared" si="23"/>
        <v>4308623.83</v>
      </c>
      <c r="S170" s="14">
        <f t="shared" si="24"/>
        <v>3967804.5633333335</v>
      </c>
    </row>
    <row r="171" spans="1:19" s="51" customFormat="1" ht="18">
      <c r="A171" s="64" t="s">
        <v>70</v>
      </c>
      <c r="B171" s="14">
        <v>757910.6</v>
      </c>
      <c r="C171" s="14">
        <v>-1122663.6333333333</v>
      </c>
      <c r="D171" s="14">
        <f t="shared" si="25"/>
        <v>-364753.03333333333</v>
      </c>
      <c r="E171" s="14">
        <v>33670.800000000003</v>
      </c>
      <c r="F171" s="14">
        <v>1845815.7000000004</v>
      </c>
      <c r="G171" s="14">
        <v>354473.6</v>
      </c>
      <c r="H171" s="52">
        <v>0</v>
      </c>
      <c r="I171" s="52">
        <v>698477.8</v>
      </c>
      <c r="J171" s="53">
        <v>-672817.96666666667</v>
      </c>
      <c r="K171" s="14">
        <v>-81401.2</v>
      </c>
      <c r="L171" s="14">
        <f t="shared" ref="L171:L202" si="26">SUM( (E171:K171))</f>
        <v>2178218.7333333334</v>
      </c>
      <c r="M171" s="14">
        <v>25459.7</v>
      </c>
      <c r="N171" s="14">
        <v>2171922.1666666665</v>
      </c>
      <c r="O171" s="54">
        <v>309.8</v>
      </c>
      <c r="P171" s="54">
        <v>12994.1</v>
      </c>
      <c r="Q171" s="14">
        <f t="shared" ref="Q171:Q202" si="27">SUM(M171:P171)</f>
        <v>2210685.7666666666</v>
      </c>
      <c r="R171" s="14">
        <f t="shared" ref="R171:R202" si="28">SUM(L171,Q171)</f>
        <v>4388904.5</v>
      </c>
      <c r="S171" s="14">
        <f t="shared" ref="S171:S202" si="29">SUM(D171,R171)</f>
        <v>4024151.4666666668</v>
      </c>
    </row>
    <row r="172" spans="1:19" s="51" customFormat="1" ht="18">
      <c r="A172" s="64" t="s">
        <v>71</v>
      </c>
      <c r="B172" s="14">
        <v>804427.99999999988</v>
      </c>
      <c r="C172" s="14">
        <v>-1209942</v>
      </c>
      <c r="D172" s="14">
        <f t="shared" si="25"/>
        <v>-405514.00000000012</v>
      </c>
      <c r="E172" s="14">
        <v>0</v>
      </c>
      <c r="F172" s="14">
        <v>1859272.4</v>
      </c>
      <c r="G172" s="14">
        <v>350725.99</v>
      </c>
      <c r="H172" s="52">
        <v>0</v>
      </c>
      <c r="I172" s="52">
        <v>697339.3</v>
      </c>
      <c r="J172" s="53">
        <v>-658776</v>
      </c>
      <c r="K172" s="14">
        <v>-82805.899999999994</v>
      </c>
      <c r="L172" s="14">
        <f t="shared" si="26"/>
        <v>2165755.7899999996</v>
      </c>
      <c r="M172" s="14">
        <v>25715.200000000001</v>
      </c>
      <c r="N172" s="14">
        <v>2253267.9</v>
      </c>
      <c r="O172" s="54">
        <v>337.9</v>
      </c>
      <c r="P172" s="54">
        <v>12994.1</v>
      </c>
      <c r="Q172" s="14">
        <f t="shared" si="27"/>
        <v>2292315.1</v>
      </c>
      <c r="R172" s="14">
        <f t="shared" si="28"/>
        <v>4458070.8899999997</v>
      </c>
      <c r="S172" s="14">
        <f t="shared" si="29"/>
        <v>4052556.8899999997</v>
      </c>
    </row>
    <row r="173" spans="1:19" s="51" customFormat="1" ht="18">
      <c r="A173" s="64" t="s">
        <v>72</v>
      </c>
      <c r="B173" s="14">
        <v>920425</v>
      </c>
      <c r="C173" s="14">
        <v>-1197407.3999999999</v>
      </c>
      <c r="D173" s="14">
        <f t="shared" si="25"/>
        <v>-276982.39999999991</v>
      </c>
      <c r="E173" s="14">
        <v>0</v>
      </c>
      <c r="F173" s="14">
        <v>1857917.7</v>
      </c>
      <c r="G173" s="14">
        <v>351773.1</v>
      </c>
      <c r="H173" s="52">
        <v>0</v>
      </c>
      <c r="I173" s="52">
        <v>696699.4</v>
      </c>
      <c r="J173" s="53">
        <v>-838128.16666666674</v>
      </c>
      <c r="K173" s="14">
        <v>-83014.5</v>
      </c>
      <c r="L173" s="14">
        <f t="shared" si="26"/>
        <v>1985247.533333333</v>
      </c>
      <c r="M173" s="14">
        <v>25672.266666666663</v>
      </c>
      <c r="N173" s="14">
        <v>2330259.6333333333</v>
      </c>
      <c r="O173" s="54">
        <v>279.7</v>
      </c>
      <c r="P173" s="54">
        <v>12994.1</v>
      </c>
      <c r="Q173" s="14">
        <f t="shared" si="27"/>
        <v>2369205.7000000002</v>
      </c>
      <c r="R173" s="14">
        <f t="shared" si="28"/>
        <v>4354453.2333333334</v>
      </c>
      <c r="S173" s="14">
        <f t="shared" si="29"/>
        <v>4077470.8333333335</v>
      </c>
    </row>
    <row r="174" spans="1:19" s="51" customFormat="1" ht="18">
      <c r="A174" s="64" t="s">
        <v>73</v>
      </c>
      <c r="B174" s="14">
        <v>834643.39999999991</v>
      </c>
      <c r="C174" s="14">
        <v>-1156078.1000000001</v>
      </c>
      <c r="D174" s="14">
        <f t="shared" si="25"/>
        <v>-321434.70000000019</v>
      </c>
      <c r="E174" s="14">
        <v>61719.1</v>
      </c>
      <c r="F174" s="14">
        <v>1848810.8</v>
      </c>
      <c r="G174" s="14">
        <v>296198.3</v>
      </c>
      <c r="H174" s="52">
        <v>0</v>
      </c>
      <c r="I174" s="52">
        <v>693753.1</v>
      </c>
      <c r="J174" s="53">
        <v>-841416.43333333335</v>
      </c>
      <c r="K174" s="14">
        <v>-79761.3</v>
      </c>
      <c r="L174" s="14">
        <f t="shared" si="26"/>
        <v>1979303.5666666669</v>
      </c>
      <c r="M174" s="14">
        <v>25827.533333333333</v>
      </c>
      <c r="N174" s="14">
        <v>2414409.5666666664</v>
      </c>
      <c r="O174" s="54">
        <v>266.3</v>
      </c>
      <c r="P174" s="54">
        <v>12994.1</v>
      </c>
      <c r="Q174" s="14">
        <f t="shared" si="27"/>
        <v>2453497.4999999995</v>
      </c>
      <c r="R174" s="14">
        <f t="shared" si="28"/>
        <v>4432801.0666666664</v>
      </c>
      <c r="S174" s="14">
        <f t="shared" si="29"/>
        <v>4111366.3666666662</v>
      </c>
    </row>
    <row r="175" spans="1:19" s="51" customFormat="1" ht="18">
      <c r="A175" s="64" t="s">
        <v>74</v>
      </c>
      <c r="B175" s="14">
        <v>788996.90000000014</v>
      </c>
      <c r="C175" s="14">
        <v>-1111496.1000000001</v>
      </c>
      <c r="D175" s="14">
        <f t="shared" si="25"/>
        <v>-322499.19999999995</v>
      </c>
      <c r="E175" s="14">
        <v>36124.9</v>
      </c>
      <c r="F175" s="14">
        <v>1843948.2999999998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6"/>
        <v>1953083.3999999994</v>
      </c>
      <c r="M175" s="14">
        <v>25112.399999999998</v>
      </c>
      <c r="N175" s="14">
        <v>2460871.6</v>
      </c>
      <c r="O175" s="54">
        <v>256.5</v>
      </c>
      <c r="P175" s="54">
        <v>12994.1</v>
      </c>
      <c r="Q175" s="14">
        <f t="shared" si="27"/>
        <v>2499234.6</v>
      </c>
      <c r="R175" s="14">
        <f t="shared" si="28"/>
        <v>4452318</v>
      </c>
      <c r="S175" s="14">
        <f t="shared" si="29"/>
        <v>4129818.8</v>
      </c>
    </row>
    <row r="176" spans="1:19" s="51" customFormat="1" ht="18">
      <c r="A176" s="64" t="s">
        <v>75</v>
      </c>
      <c r="B176" s="14">
        <v>784183.1</v>
      </c>
      <c r="C176" s="14">
        <v>-1138851.0000000002</v>
      </c>
      <c r="D176" s="14">
        <f t="shared" si="25"/>
        <v>-354667.90000000026</v>
      </c>
      <c r="E176" s="14">
        <v>57950.6</v>
      </c>
      <c r="F176" s="14">
        <v>1837857.7</v>
      </c>
      <c r="G176" s="14">
        <v>438896.7</v>
      </c>
      <c r="H176" s="52">
        <v>0</v>
      </c>
      <c r="I176" s="52">
        <v>691355.6</v>
      </c>
      <c r="J176" s="53">
        <v>-844908.16666666674</v>
      </c>
      <c r="K176" s="14">
        <v>-82686.100000000006</v>
      </c>
      <c r="L176" s="14">
        <f t="shared" si="26"/>
        <v>2098466.3333333335</v>
      </c>
      <c r="M176" s="14">
        <v>24902.6</v>
      </c>
      <c r="N176" s="14">
        <v>2503172.2333333329</v>
      </c>
      <c r="O176" s="54">
        <v>230.5</v>
      </c>
      <c r="P176" s="54">
        <v>12965</v>
      </c>
      <c r="Q176" s="14">
        <f t="shared" si="27"/>
        <v>2541270.333333333</v>
      </c>
      <c r="R176" s="14">
        <f t="shared" si="28"/>
        <v>4639736.666666666</v>
      </c>
      <c r="S176" s="14">
        <f t="shared" si="29"/>
        <v>4285068.7666666657</v>
      </c>
    </row>
    <row r="177" spans="1:19" s="51" customFormat="1" ht="18">
      <c r="A177" s="64" t="s">
        <v>76</v>
      </c>
      <c r="B177" s="54">
        <v>768236.2</v>
      </c>
      <c r="C177" s="54">
        <v>-1107446.7000000002</v>
      </c>
      <c r="D177" s="14">
        <f t="shared" si="25"/>
        <v>-339210.50000000023</v>
      </c>
      <c r="E177" s="54">
        <v>57950.6</v>
      </c>
      <c r="F177" s="54">
        <v>1844977.6000000006</v>
      </c>
      <c r="G177" s="54">
        <v>437748.6</v>
      </c>
      <c r="H177" s="52">
        <v>0</v>
      </c>
      <c r="I177" s="52">
        <v>691355.6</v>
      </c>
      <c r="J177" s="65">
        <v>-850127.43333333347</v>
      </c>
      <c r="K177" s="54">
        <v>-90403.9</v>
      </c>
      <c r="L177" s="14">
        <f t="shared" si="26"/>
        <v>2091501.0666666673</v>
      </c>
      <c r="M177" s="54">
        <v>24442.000000000004</v>
      </c>
      <c r="N177" s="54">
        <v>2587191.166666667</v>
      </c>
      <c r="O177" s="54">
        <v>245.6</v>
      </c>
      <c r="P177" s="54">
        <v>12965</v>
      </c>
      <c r="Q177" s="14">
        <f t="shared" si="27"/>
        <v>2624843.7666666671</v>
      </c>
      <c r="R177" s="14">
        <f t="shared" si="28"/>
        <v>4716344.833333334</v>
      </c>
      <c r="S177" s="14">
        <f t="shared" si="29"/>
        <v>4377134.333333334</v>
      </c>
    </row>
    <row r="178" spans="1:19" s="51" customFormat="1" ht="18">
      <c r="A178" s="64" t="s">
        <v>77</v>
      </c>
      <c r="B178" s="54">
        <v>727417.20000000007</v>
      </c>
      <c r="C178" s="54">
        <v>-1035758.7</v>
      </c>
      <c r="D178" s="14">
        <f t="shared" si="25"/>
        <v>-308341.49999999988</v>
      </c>
      <c r="E178" s="54">
        <v>32028.5</v>
      </c>
      <c r="F178" s="54">
        <v>1861012.8999999997</v>
      </c>
      <c r="G178" s="54">
        <v>432927.69999999995</v>
      </c>
      <c r="H178" s="52">
        <v>0</v>
      </c>
      <c r="I178" s="52">
        <v>690433.4</v>
      </c>
      <c r="J178" s="65">
        <v>-957504.3</v>
      </c>
      <c r="K178" s="54">
        <v>-118394.9</v>
      </c>
      <c r="L178" s="14">
        <f t="shared" si="26"/>
        <v>1940503.2999999996</v>
      </c>
      <c r="M178" s="54">
        <v>24000.3</v>
      </c>
      <c r="N178" s="54">
        <v>2651719.4</v>
      </c>
      <c r="O178" s="54">
        <v>238.4</v>
      </c>
      <c r="P178" s="54">
        <v>12965</v>
      </c>
      <c r="Q178" s="14">
        <f t="shared" si="27"/>
        <v>2688923.0999999996</v>
      </c>
      <c r="R178" s="14">
        <f t="shared" si="28"/>
        <v>4629426.3999999994</v>
      </c>
      <c r="S178" s="14">
        <f t="shared" si="29"/>
        <v>4321084.8999999994</v>
      </c>
    </row>
    <row r="179" spans="1:19" s="51" customFormat="1" ht="18">
      <c r="A179" s="64" t="s">
        <v>78</v>
      </c>
      <c r="B179" s="54">
        <v>785059.4</v>
      </c>
      <c r="C179" s="54">
        <v>-1064214.1000000001</v>
      </c>
      <c r="D179" s="14">
        <f t="shared" si="25"/>
        <v>-279154.70000000007</v>
      </c>
      <c r="E179" s="54">
        <v>32028.5</v>
      </c>
      <c r="F179" s="54">
        <v>1844973.2999999998</v>
      </c>
      <c r="G179" s="54">
        <v>438672</v>
      </c>
      <c r="H179" s="52">
        <v>0</v>
      </c>
      <c r="I179" s="52">
        <v>690433.4</v>
      </c>
      <c r="J179" s="65">
        <v>-925667.60000000009</v>
      </c>
      <c r="K179" s="54">
        <v>-113333.2</v>
      </c>
      <c r="L179" s="14">
        <f t="shared" si="26"/>
        <v>1967106.3999999997</v>
      </c>
      <c r="M179" s="54">
        <v>24199.366666666665</v>
      </c>
      <c r="N179" s="54">
        <v>2737005.4</v>
      </c>
      <c r="O179" s="54">
        <v>233</v>
      </c>
      <c r="P179" s="54">
        <v>12965</v>
      </c>
      <c r="Q179" s="14">
        <f t="shared" si="27"/>
        <v>2774402.7666666666</v>
      </c>
      <c r="R179" s="14">
        <f t="shared" si="28"/>
        <v>4741509.166666666</v>
      </c>
      <c r="S179" s="14">
        <f t="shared" si="29"/>
        <v>4462354.4666666659</v>
      </c>
    </row>
    <row r="180" spans="1:19" s="51" customFormat="1" ht="18">
      <c r="A180" s="64" t="s">
        <v>79</v>
      </c>
      <c r="B180" s="54">
        <v>837789.90000000014</v>
      </c>
      <c r="C180" s="54">
        <v>-1086480.7999999998</v>
      </c>
      <c r="D180" s="14">
        <f t="shared" si="25"/>
        <v>-248690.89999999967</v>
      </c>
      <c r="E180" s="54">
        <v>32028.5</v>
      </c>
      <c r="F180" s="54">
        <v>1819462.1000000003</v>
      </c>
      <c r="G180" s="54">
        <v>429401.2</v>
      </c>
      <c r="H180" s="52">
        <v>0</v>
      </c>
      <c r="I180" s="52">
        <v>690433.4</v>
      </c>
      <c r="J180" s="65">
        <v>-930197</v>
      </c>
      <c r="K180" s="54">
        <v>-107352.4</v>
      </c>
      <c r="L180" s="14">
        <f t="shared" si="26"/>
        <v>1933775.8000000003</v>
      </c>
      <c r="M180" s="54">
        <v>23584.033333333333</v>
      </c>
      <c r="N180" s="54">
        <v>2834754.6</v>
      </c>
      <c r="O180" s="54">
        <v>270.40000000000003</v>
      </c>
      <c r="P180" s="54">
        <v>12965</v>
      </c>
      <c r="Q180" s="14">
        <f t="shared" si="27"/>
        <v>2871574.0333333332</v>
      </c>
      <c r="R180" s="14">
        <f t="shared" si="28"/>
        <v>4805349.833333334</v>
      </c>
      <c r="S180" s="14">
        <f t="shared" si="29"/>
        <v>4556658.9333333345</v>
      </c>
    </row>
    <row r="181" spans="1:19" s="51" customFormat="1" ht="18">
      <c r="A181" s="64" t="s">
        <v>80</v>
      </c>
      <c r="B181" s="54">
        <v>731129.4</v>
      </c>
      <c r="C181" s="54">
        <v>-1153705.9000000001</v>
      </c>
      <c r="D181" s="14">
        <f t="shared" si="25"/>
        <v>-422576.50000000012</v>
      </c>
      <c r="E181" s="54">
        <v>266435.90000000002</v>
      </c>
      <c r="F181" s="54">
        <v>1805222.7999999998</v>
      </c>
      <c r="G181" s="54">
        <v>527866.70000000007</v>
      </c>
      <c r="H181" s="52">
        <v>0</v>
      </c>
      <c r="I181" s="52">
        <v>686729.1</v>
      </c>
      <c r="J181" s="65">
        <v>-912790.8</v>
      </c>
      <c r="K181" s="54">
        <v>-120078.29999999999</v>
      </c>
      <c r="L181" s="14">
        <f t="shared" si="26"/>
        <v>2253385.4000000004</v>
      </c>
      <c r="M181" s="54">
        <v>24180</v>
      </c>
      <c r="N181" s="54">
        <v>3005108.5</v>
      </c>
      <c r="O181" s="54">
        <v>6839.5000000000009</v>
      </c>
      <c r="P181" s="54">
        <v>12965</v>
      </c>
      <c r="Q181" s="14">
        <f t="shared" si="27"/>
        <v>3049093</v>
      </c>
      <c r="R181" s="14">
        <f t="shared" si="28"/>
        <v>5302478.4000000004</v>
      </c>
      <c r="S181" s="14">
        <f t="shared" si="29"/>
        <v>4879901.9000000004</v>
      </c>
    </row>
    <row r="182" spans="1:19" s="51" customFormat="1" ht="18">
      <c r="A182" s="64" t="s">
        <v>81</v>
      </c>
      <c r="B182" s="54">
        <v>629164.29999999993</v>
      </c>
      <c r="C182" s="54">
        <v>-1182219.1000000001</v>
      </c>
      <c r="D182" s="14">
        <f t="shared" si="25"/>
        <v>-553054.80000000016</v>
      </c>
      <c r="E182" s="54">
        <v>28468.2</v>
      </c>
      <c r="F182" s="54">
        <v>1790071.2000000002</v>
      </c>
      <c r="G182" s="54">
        <v>843186.4</v>
      </c>
      <c r="H182" s="52">
        <v>0</v>
      </c>
      <c r="I182" s="52">
        <v>945987.1</v>
      </c>
      <c r="J182" s="65">
        <v>-975585.43333333335</v>
      </c>
      <c r="K182" s="54">
        <v>-115213.20000000001</v>
      </c>
      <c r="L182" s="14">
        <f t="shared" si="26"/>
        <v>2516914.2666666666</v>
      </c>
      <c r="M182" s="54">
        <v>25025.1</v>
      </c>
      <c r="N182" s="54">
        <v>3124181.8666666672</v>
      </c>
      <c r="O182" s="54">
        <v>213</v>
      </c>
      <c r="P182" s="54">
        <v>12965</v>
      </c>
      <c r="Q182" s="14">
        <f t="shared" si="27"/>
        <v>3162384.9666666673</v>
      </c>
      <c r="R182" s="14">
        <f t="shared" si="28"/>
        <v>5679299.2333333343</v>
      </c>
      <c r="S182" s="14">
        <f t="shared" si="29"/>
        <v>5126244.4333333345</v>
      </c>
    </row>
    <row r="183" spans="1:19" s="51" customFormat="1" ht="18">
      <c r="A183" s="64" t="s">
        <v>82</v>
      </c>
      <c r="B183" s="54">
        <v>679979.79999999993</v>
      </c>
      <c r="C183" s="54">
        <v>-1218198.7</v>
      </c>
      <c r="D183" s="14">
        <f t="shared" si="25"/>
        <v>-538218.9</v>
      </c>
      <c r="E183" s="54">
        <v>17695.5</v>
      </c>
      <c r="F183" s="54">
        <v>1800333.4</v>
      </c>
      <c r="G183" s="54">
        <v>825783.5</v>
      </c>
      <c r="H183" s="52">
        <v>0</v>
      </c>
      <c r="I183" s="52">
        <v>956869.3</v>
      </c>
      <c r="J183" s="65">
        <v>-902353.46666666679</v>
      </c>
      <c r="K183" s="54">
        <v>-96818.9</v>
      </c>
      <c r="L183" s="14">
        <f t="shared" si="26"/>
        <v>2601509.3333333335</v>
      </c>
      <c r="M183" s="54">
        <v>25411.199999999997</v>
      </c>
      <c r="N183" s="54">
        <v>3185083.1333333328</v>
      </c>
      <c r="O183" s="54">
        <v>203.5</v>
      </c>
      <c r="P183" s="54">
        <v>12965</v>
      </c>
      <c r="Q183" s="14">
        <f t="shared" si="27"/>
        <v>3223662.833333333</v>
      </c>
      <c r="R183" s="14">
        <f t="shared" si="28"/>
        <v>5825172.166666666</v>
      </c>
      <c r="S183" s="14">
        <f t="shared" si="29"/>
        <v>5286953.2666666657</v>
      </c>
    </row>
    <row r="184" spans="1:19" s="51" customFormat="1" ht="18">
      <c r="A184" s="64" t="s">
        <v>83</v>
      </c>
      <c r="B184" s="54">
        <v>691082</v>
      </c>
      <c r="C184" s="54">
        <v>-1270034.8</v>
      </c>
      <c r="D184" s="14">
        <f t="shared" si="25"/>
        <v>-578952.80000000005</v>
      </c>
      <c r="E184" s="54">
        <v>82611.8</v>
      </c>
      <c r="F184" s="54">
        <v>1860208.2000000002</v>
      </c>
      <c r="G184" s="54">
        <v>815991.4</v>
      </c>
      <c r="H184" s="52">
        <v>0</v>
      </c>
      <c r="I184" s="52">
        <v>956869.3</v>
      </c>
      <c r="J184" s="65">
        <v>-1034787.2000000002</v>
      </c>
      <c r="K184" s="54">
        <v>-123234.2</v>
      </c>
      <c r="L184" s="14">
        <f t="shared" si="26"/>
        <v>2557659.2999999998</v>
      </c>
      <c r="M184" s="54">
        <v>24167.200000000001</v>
      </c>
      <c r="N184" s="54">
        <v>3332113.6999999993</v>
      </c>
      <c r="O184" s="54">
        <v>829.2</v>
      </c>
      <c r="P184" s="54">
        <v>12965</v>
      </c>
      <c r="Q184" s="14">
        <f t="shared" si="27"/>
        <v>3370075.0999999996</v>
      </c>
      <c r="R184" s="14">
        <f t="shared" si="28"/>
        <v>5927734.3999999994</v>
      </c>
      <c r="S184" s="14">
        <f t="shared" si="29"/>
        <v>5348781.5999999996</v>
      </c>
    </row>
    <row r="185" spans="1:19" s="51" customFormat="1" ht="18">
      <c r="A185" s="64" t="s">
        <v>84</v>
      </c>
      <c r="B185" s="54">
        <v>616766</v>
      </c>
      <c r="C185" s="54">
        <v>-1190421.5666666667</v>
      </c>
      <c r="D185" s="14">
        <f t="shared" si="25"/>
        <v>-573655.56666666665</v>
      </c>
      <c r="E185" s="54">
        <v>25854.9</v>
      </c>
      <c r="F185" s="54">
        <v>1871918.1</v>
      </c>
      <c r="G185" s="54">
        <v>817315.99999999988</v>
      </c>
      <c r="H185" s="52">
        <v>0</v>
      </c>
      <c r="I185" s="52">
        <v>956869.3</v>
      </c>
      <c r="J185" s="65">
        <v>-976457.63333333354</v>
      </c>
      <c r="K185" s="54">
        <v>-65963.3</v>
      </c>
      <c r="L185" s="14">
        <f t="shared" si="26"/>
        <v>2629537.3666666662</v>
      </c>
      <c r="M185" s="54">
        <v>23649.133333333331</v>
      </c>
      <c r="N185" s="54">
        <v>3349901.1666666665</v>
      </c>
      <c r="O185" s="54">
        <v>189</v>
      </c>
      <c r="P185" s="54">
        <v>12965</v>
      </c>
      <c r="Q185" s="14">
        <f t="shared" si="27"/>
        <v>3386704.3</v>
      </c>
      <c r="R185" s="14">
        <f t="shared" si="28"/>
        <v>6016241.666666666</v>
      </c>
      <c r="S185" s="14">
        <f t="shared" si="29"/>
        <v>5442586.0999999996</v>
      </c>
    </row>
    <row r="186" spans="1:19" s="51" customFormat="1" ht="18">
      <c r="A186" s="64" t="s">
        <v>85</v>
      </c>
      <c r="B186" s="54">
        <v>636584.30000000005</v>
      </c>
      <c r="C186" s="54">
        <v>-1188951.0333333334</v>
      </c>
      <c r="D186" s="14">
        <f t="shared" si="25"/>
        <v>-552366.7333333334</v>
      </c>
      <c r="E186" s="54">
        <v>52799.4</v>
      </c>
      <c r="F186" s="54">
        <v>1918989.5</v>
      </c>
      <c r="G186" s="54">
        <v>824415.8</v>
      </c>
      <c r="H186" s="52">
        <v>0</v>
      </c>
      <c r="I186" s="52">
        <v>942130</v>
      </c>
      <c r="J186" s="65">
        <v>-1109476.666666667</v>
      </c>
      <c r="K186" s="54">
        <v>-116703.4</v>
      </c>
      <c r="L186" s="14">
        <f t="shared" si="26"/>
        <v>2512154.6333333333</v>
      </c>
      <c r="M186" s="54">
        <v>25091.566666666666</v>
      </c>
      <c r="N186" s="54">
        <v>3453971.5333333332</v>
      </c>
      <c r="O186" s="54">
        <v>181.5</v>
      </c>
      <c r="P186" s="54">
        <v>12965</v>
      </c>
      <c r="Q186" s="14">
        <f t="shared" si="27"/>
        <v>3492209.6</v>
      </c>
      <c r="R186" s="14">
        <f t="shared" si="28"/>
        <v>6004364.2333333334</v>
      </c>
      <c r="S186" s="14">
        <f t="shared" si="29"/>
        <v>5451997.5</v>
      </c>
    </row>
    <row r="187" spans="1:19" s="51" customFormat="1" ht="18">
      <c r="A187" s="64" t="s">
        <v>86</v>
      </c>
      <c r="B187" s="54">
        <v>626681</v>
      </c>
      <c r="C187" s="54">
        <v>-1188376.1000000001</v>
      </c>
      <c r="D187" s="14">
        <f t="shared" si="25"/>
        <v>-561695.10000000009</v>
      </c>
      <c r="E187" s="54">
        <v>3346.5</v>
      </c>
      <c r="F187" s="54">
        <v>2022427.4999999998</v>
      </c>
      <c r="G187" s="54">
        <v>878763.29999999993</v>
      </c>
      <c r="H187" s="52">
        <v>0</v>
      </c>
      <c r="I187" s="52">
        <v>941229</v>
      </c>
      <c r="J187" s="65">
        <v>-1163315.2999999998</v>
      </c>
      <c r="K187" s="54">
        <v>-128898.4</v>
      </c>
      <c r="L187" s="14">
        <f t="shared" si="26"/>
        <v>2553552.6</v>
      </c>
      <c r="M187" s="54">
        <v>23728.599999999995</v>
      </c>
      <c r="N187" s="54">
        <v>3533140.9</v>
      </c>
      <c r="O187" s="54">
        <v>167.9</v>
      </c>
      <c r="P187" s="54">
        <v>12965</v>
      </c>
      <c r="Q187" s="14">
        <f t="shared" si="27"/>
        <v>3570002.4</v>
      </c>
      <c r="R187" s="14">
        <f t="shared" si="28"/>
        <v>6123555</v>
      </c>
      <c r="S187" s="14">
        <f t="shared" si="29"/>
        <v>5561859.9000000004</v>
      </c>
    </row>
    <row r="188" spans="1:19" s="51" customFormat="1" ht="18">
      <c r="A188" s="64" t="s">
        <v>87</v>
      </c>
      <c r="B188" s="14">
        <v>617825.9</v>
      </c>
      <c r="C188" s="14">
        <v>-1162090.5333333334</v>
      </c>
      <c r="D188" s="14">
        <f t="shared" si="25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6"/>
        <v>2681605.6333333333</v>
      </c>
      <c r="M188" s="14">
        <v>24373.966666666667</v>
      </c>
      <c r="N188" s="14">
        <v>3543733.9666666668</v>
      </c>
      <c r="O188" s="54">
        <v>160</v>
      </c>
      <c r="P188" s="54">
        <v>12965</v>
      </c>
      <c r="Q188" s="14">
        <f t="shared" si="27"/>
        <v>3581232.9333333336</v>
      </c>
      <c r="R188" s="14">
        <f t="shared" si="28"/>
        <v>6262838.5666666664</v>
      </c>
      <c r="S188" s="14">
        <f t="shared" si="29"/>
        <v>5718573.9333333327</v>
      </c>
    </row>
    <row r="189" spans="1:19" s="51" customFormat="1" ht="18">
      <c r="A189" s="64" t="s">
        <v>88</v>
      </c>
      <c r="B189" s="14">
        <v>569658.39999999991</v>
      </c>
      <c r="C189" s="14">
        <v>-1163941.6666666667</v>
      </c>
      <c r="D189" s="14">
        <f t="shared" si="25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6"/>
        <v>2788497.4666666668</v>
      </c>
      <c r="M189" s="14">
        <v>25326.633333333328</v>
      </c>
      <c r="N189" s="14">
        <v>3537012.5333333337</v>
      </c>
      <c r="O189" s="54">
        <v>155.5</v>
      </c>
      <c r="P189" s="54">
        <v>12965</v>
      </c>
      <c r="Q189" s="14">
        <f t="shared" si="27"/>
        <v>3575459.666666667</v>
      </c>
      <c r="R189" s="14">
        <f t="shared" si="28"/>
        <v>6363957.1333333338</v>
      </c>
      <c r="S189" s="14">
        <f t="shared" si="29"/>
        <v>5769673.8666666672</v>
      </c>
    </row>
    <row r="190" spans="1:19" s="51" customFormat="1" ht="18">
      <c r="A190" s="64" t="s">
        <v>89</v>
      </c>
      <c r="B190" s="14">
        <v>601126.1</v>
      </c>
      <c r="C190" s="14">
        <v>-1186088.1000000001</v>
      </c>
      <c r="D190" s="14">
        <f t="shared" si="25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6"/>
        <v>2656410.2999999998</v>
      </c>
      <c r="M190" s="14">
        <v>25399.5</v>
      </c>
      <c r="N190" s="14">
        <v>3621646.7</v>
      </c>
      <c r="O190" s="54">
        <v>301.89999999999998</v>
      </c>
      <c r="P190" s="54">
        <v>12965</v>
      </c>
      <c r="Q190" s="14">
        <f t="shared" si="27"/>
        <v>3660313.1</v>
      </c>
      <c r="R190" s="14">
        <f t="shared" si="28"/>
        <v>6316723.4000000004</v>
      </c>
      <c r="S190" s="14">
        <f t="shared" si="29"/>
        <v>5731761.4000000004</v>
      </c>
    </row>
    <row r="191" spans="1:19" s="51" customFormat="1" ht="18">
      <c r="A191" s="64" t="s">
        <v>90</v>
      </c>
      <c r="B191" s="14">
        <v>510534.3000000001</v>
      </c>
      <c r="C191" s="14">
        <v>-1242242.1000000001</v>
      </c>
      <c r="D191" s="14">
        <f t="shared" si="25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6"/>
        <v>2782202.3</v>
      </c>
      <c r="M191" s="14">
        <v>24931.499999999996</v>
      </c>
      <c r="N191" s="14">
        <v>3707205.3666666667</v>
      </c>
      <c r="O191" s="54">
        <v>293.3</v>
      </c>
      <c r="P191" s="54">
        <v>12965</v>
      </c>
      <c r="Q191" s="14">
        <f t="shared" si="27"/>
        <v>3745395.1666666665</v>
      </c>
      <c r="R191" s="14">
        <f t="shared" si="28"/>
        <v>6527597.4666666668</v>
      </c>
      <c r="S191" s="14">
        <f t="shared" si="29"/>
        <v>5795889.666666667</v>
      </c>
    </row>
    <row r="192" spans="1:19" s="51" customFormat="1" ht="18">
      <c r="A192" s="64" t="s">
        <v>91</v>
      </c>
      <c r="B192" s="14">
        <v>453833.5</v>
      </c>
      <c r="C192" s="14">
        <v>-1471747.3</v>
      </c>
      <c r="D192" s="14">
        <f t="shared" si="25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6"/>
        <v>2682333.9</v>
      </c>
      <c r="M192" s="14">
        <v>25735.200000000001</v>
      </c>
      <c r="N192" s="14">
        <v>3874704.7333333334</v>
      </c>
      <c r="O192" s="54">
        <v>320.8</v>
      </c>
      <c r="P192" s="54">
        <v>12965</v>
      </c>
      <c r="Q192" s="14">
        <f t="shared" si="27"/>
        <v>3913725.7333333334</v>
      </c>
      <c r="R192" s="14">
        <f t="shared" si="28"/>
        <v>6596059.6333333328</v>
      </c>
      <c r="S192" s="14">
        <f t="shared" si="29"/>
        <v>5578145.833333333</v>
      </c>
    </row>
    <row r="193" spans="1:19" s="51" customFormat="1" ht="18">
      <c r="A193" s="64" t="s">
        <v>92</v>
      </c>
      <c r="B193" s="14">
        <v>582356.39999999991</v>
      </c>
      <c r="C193" s="14">
        <v>-1575183.1000000003</v>
      </c>
      <c r="D193" s="14">
        <f t="shared" si="25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6"/>
        <v>2769084.1000000006</v>
      </c>
      <c r="M193" s="14">
        <v>25654.799999999999</v>
      </c>
      <c r="N193" s="14">
        <v>3947165.6000000006</v>
      </c>
      <c r="O193" s="54">
        <v>277.5</v>
      </c>
      <c r="P193" s="54">
        <v>12965</v>
      </c>
      <c r="Q193" s="14">
        <f t="shared" si="27"/>
        <v>3986062.9000000004</v>
      </c>
      <c r="R193" s="14">
        <f t="shared" si="28"/>
        <v>6755147.0000000009</v>
      </c>
      <c r="S193" s="14">
        <f t="shared" si="29"/>
        <v>5762320.3000000007</v>
      </c>
    </row>
    <row r="194" spans="1:19" s="51" customFormat="1" ht="18">
      <c r="A194" s="64" t="s">
        <v>93</v>
      </c>
      <c r="B194" s="14">
        <v>682745.79999999993</v>
      </c>
      <c r="C194" s="14">
        <v>-1733386.7666666666</v>
      </c>
      <c r="D194" s="14">
        <f t="shared" si="25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si="26"/>
        <v>2679975.8333333335</v>
      </c>
      <c r="M194" s="14">
        <v>25567.800000000003</v>
      </c>
      <c r="N194" s="14">
        <v>4029320.0666666664</v>
      </c>
      <c r="O194" s="54">
        <v>295.10000000000002</v>
      </c>
      <c r="P194" s="54">
        <v>12965</v>
      </c>
      <c r="Q194" s="14">
        <f t="shared" si="27"/>
        <v>4068147.9666666663</v>
      </c>
      <c r="R194" s="14">
        <f t="shared" si="28"/>
        <v>6748123.7999999998</v>
      </c>
      <c r="S194" s="14">
        <f t="shared" si="29"/>
        <v>5697482.833333333</v>
      </c>
    </row>
    <row r="195" spans="1:19" s="51" customFormat="1" ht="18">
      <c r="A195" s="64" t="s">
        <v>94</v>
      </c>
      <c r="B195" s="14">
        <v>485361.7</v>
      </c>
      <c r="C195" s="14">
        <v>-1707446.8333333333</v>
      </c>
      <c r="D195" s="14">
        <f t="shared" si="25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26"/>
        <v>2722900.0666666669</v>
      </c>
      <c r="M195" s="14">
        <v>25984.699999999997</v>
      </c>
      <c r="N195" s="14">
        <v>4149219.8333333344</v>
      </c>
      <c r="O195" s="54">
        <v>239.9</v>
      </c>
      <c r="P195" s="54">
        <v>12965</v>
      </c>
      <c r="Q195" s="14">
        <f t="shared" si="27"/>
        <v>4188409.4333333345</v>
      </c>
      <c r="R195" s="14">
        <f t="shared" si="28"/>
        <v>6911309.5000000019</v>
      </c>
      <c r="S195" s="14">
        <f t="shared" si="29"/>
        <v>5689224.366666669</v>
      </c>
    </row>
    <row r="196" spans="1:19" s="51" customFormat="1" ht="18">
      <c r="A196" s="64" t="s">
        <v>95</v>
      </c>
      <c r="B196" s="14">
        <v>436412.2</v>
      </c>
      <c r="C196" s="14">
        <v>-1671049.3</v>
      </c>
      <c r="D196" s="14">
        <f t="shared" si="25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26"/>
        <v>2823332.2</v>
      </c>
      <c r="M196" s="14">
        <v>26206.5</v>
      </c>
      <c r="N196" s="14">
        <v>4407513.6000000006</v>
      </c>
      <c r="O196" s="54">
        <v>1209.8000000000002</v>
      </c>
      <c r="P196" s="54">
        <v>12965</v>
      </c>
      <c r="Q196" s="14">
        <f t="shared" si="27"/>
        <v>4447894.9000000004</v>
      </c>
      <c r="R196" s="14">
        <f t="shared" si="28"/>
        <v>7271227.1000000006</v>
      </c>
      <c r="S196" s="14">
        <f t="shared" si="29"/>
        <v>6036590</v>
      </c>
    </row>
    <row r="197" spans="1:19" s="51" customFormat="1" ht="18">
      <c r="A197" s="64" t="s">
        <v>96</v>
      </c>
      <c r="B197" s="14">
        <v>506660.3</v>
      </c>
      <c r="C197" s="14">
        <v>-1702838.3333333335</v>
      </c>
      <c r="D197" s="14">
        <f t="shared" si="25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26"/>
        <v>2802329.5666666664</v>
      </c>
      <c r="M197" s="14">
        <v>24278.799999999999</v>
      </c>
      <c r="N197" s="14">
        <v>4485736.8666666672</v>
      </c>
      <c r="O197" s="54">
        <v>1135.1999999999998</v>
      </c>
      <c r="P197" s="54">
        <v>12965</v>
      </c>
      <c r="Q197" s="14">
        <f t="shared" si="27"/>
        <v>4524115.8666666672</v>
      </c>
      <c r="R197" s="14">
        <f t="shared" si="28"/>
        <v>7326445.4333333336</v>
      </c>
      <c r="S197" s="14">
        <f t="shared" si="29"/>
        <v>6130267.4000000004</v>
      </c>
    </row>
    <row r="198" spans="1:19" s="51" customFormat="1" ht="18">
      <c r="A198" s="64" t="s">
        <v>97</v>
      </c>
      <c r="B198" s="14">
        <v>635377.79999999993</v>
      </c>
      <c r="C198" s="14">
        <v>-1791096.8666666667</v>
      </c>
      <c r="D198" s="14">
        <f t="shared" si="25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26"/>
        <v>2714571.5333333332</v>
      </c>
      <c r="M198" s="14">
        <v>25528.5</v>
      </c>
      <c r="N198" s="14">
        <v>4520537.833333333</v>
      </c>
      <c r="O198" s="54">
        <v>1121.9000000000001</v>
      </c>
      <c r="P198" s="54">
        <v>12965</v>
      </c>
      <c r="Q198" s="14">
        <f t="shared" si="27"/>
        <v>4560153.2333333334</v>
      </c>
      <c r="R198" s="14">
        <f t="shared" si="28"/>
        <v>7274724.7666666666</v>
      </c>
      <c r="S198" s="14">
        <f t="shared" si="29"/>
        <v>6119005.6999999993</v>
      </c>
    </row>
    <row r="199" spans="1:19" s="51" customFormat="1" ht="18">
      <c r="A199" s="64" t="s">
        <v>98</v>
      </c>
      <c r="B199" s="14">
        <v>677864.5</v>
      </c>
      <c r="C199" s="14">
        <v>-1773190.5</v>
      </c>
      <c r="D199" s="14">
        <f t="shared" ref="D199:D208" si="30">SUM(B199:C199)</f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26"/>
        <v>2936589.8000000003</v>
      </c>
      <c r="M199" s="14">
        <v>24195.500000000004</v>
      </c>
      <c r="N199" s="14">
        <v>4559406.8</v>
      </c>
      <c r="O199" s="54">
        <v>1112.6000000000001</v>
      </c>
      <c r="P199" s="54">
        <v>12965</v>
      </c>
      <c r="Q199" s="14">
        <f t="shared" si="27"/>
        <v>4597679.8999999994</v>
      </c>
      <c r="R199" s="14">
        <f t="shared" si="28"/>
        <v>7534269.6999999993</v>
      </c>
      <c r="S199" s="14">
        <f t="shared" si="29"/>
        <v>6438943.6999999993</v>
      </c>
    </row>
    <row r="200" spans="1:19" s="51" customFormat="1" ht="18">
      <c r="A200" s="64" t="s">
        <v>99</v>
      </c>
      <c r="B200" s="14">
        <v>602469.89999999991</v>
      </c>
      <c r="C200" s="14">
        <v>-1835205.5666666669</v>
      </c>
      <c r="D200" s="14">
        <f t="shared" si="30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si="26"/>
        <v>2919860.1</v>
      </c>
      <c r="M200" s="14">
        <v>23998.633333333335</v>
      </c>
      <c r="N200" s="14">
        <v>4610595.1333333328</v>
      </c>
      <c r="O200" s="54">
        <v>1094.9999999999998</v>
      </c>
      <c r="P200" s="54">
        <v>12965</v>
      </c>
      <c r="Q200" s="14">
        <f t="shared" si="27"/>
        <v>4648653.7666666666</v>
      </c>
      <c r="R200" s="14">
        <f t="shared" si="28"/>
        <v>7568513.8666666672</v>
      </c>
      <c r="S200" s="14">
        <f t="shared" si="29"/>
        <v>6335778.2000000002</v>
      </c>
    </row>
    <row r="201" spans="1:19" s="51" customFormat="1" ht="18">
      <c r="A201" s="64" t="s">
        <v>100</v>
      </c>
      <c r="B201" s="14">
        <v>554679.5</v>
      </c>
      <c r="C201" s="14">
        <v>-1869279.2333333332</v>
      </c>
      <c r="D201" s="14">
        <f t="shared" si="30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26"/>
        <v>2973459.4</v>
      </c>
      <c r="M201" s="14">
        <v>24264.566666666666</v>
      </c>
      <c r="N201" s="14">
        <v>4635012.2666666666</v>
      </c>
      <c r="O201" s="54">
        <v>1081.6000000000001</v>
      </c>
      <c r="P201" s="54">
        <v>12965</v>
      </c>
      <c r="Q201" s="14">
        <f t="shared" si="27"/>
        <v>4673323.4333333327</v>
      </c>
      <c r="R201" s="14">
        <f t="shared" si="28"/>
        <v>7646782.8333333321</v>
      </c>
      <c r="S201" s="14">
        <f t="shared" si="29"/>
        <v>6332183.0999999987</v>
      </c>
    </row>
    <row r="202" spans="1:19" s="51" customFormat="1" ht="18">
      <c r="A202" s="64" t="s">
        <v>101</v>
      </c>
      <c r="B202" s="14">
        <v>792357.5</v>
      </c>
      <c r="C202" s="14">
        <v>-1993797.4999999998</v>
      </c>
      <c r="D202" s="14">
        <f t="shared" si="30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26"/>
        <v>2860590.9</v>
      </c>
      <c r="M202" s="14">
        <v>25784.5</v>
      </c>
      <c r="N202" s="14">
        <v>4746289.9000000013</v>
      </c>
      <c r="O202" s="54">
        <v>1070.1000000000001</v>
      </c>
      <c r="P202" s="54">
        <v>12965</v>
      </c>
      <c r="Q202" s="14">
        <f t="shared" si="27"/>
        <v>4786109.5000000009</v>
      </c>
      <c r="R202" s="14">
        <f t="shared" si="28"/>
        <v>7646700.4000000004</v>
      </c>
      <c r="S202" s="14">
        <f t="shared" si="29"/>
        <v>6445260.4000000004</v>
      </c>
    </row>
    <row r="203" spans="1:19" s="51" customFormat="1" ht="18">
      <c r="A203" s="64" t="s">
        <v>102</v>
      </c>
      <c r="B203" s="14">
        <v>733647.5</v>
      </c>
      <c r="C203" s="14">
        <v>-2023617.5333333334</v>
      </c>
      <c r="D203" s="14">
        <f t="shared" si="30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ref="L203:L208" si="31">SUM( (E203:K203))</f>
        <v>2935074.6333333338</v>
      </c>
      <c r="M203" s="14">
        <v>25433.300000000003</v>
      </c>
      <c r="N203" s="14">
        <v>4821793.7666666675</v>
      </c>
      <c r="O203" s="54">
        <v>1056.3</v>
      </c>
      <c r="P203" s="54">
        <v>12965</v>
      </c>
      <c r="Q203" s="14">
        <f t="shared" ref="Q203:Q208" si="32">SUM(M203:P203)</f>
        <v>4861248.3666666672</v>
      </c>
      <c r="R203" s="14">
        <f t="shared" ref="R203:R208" si="33">SUM(L203,Q203)</f>
        <v>7796323.0000000009</v>
      </c>
      <c r="S203" s="14">
        <f t="shared" ref="S203:S208" si="34">SUM(D203,R203)</f>
        <v>6506352.9666666677</v>
      </c>
    </row>
    <row r="204" spans="1:19" s="51" customFormat="1" ht="18">
      <c r="A204" s="64" t="s">
        <v>103</v>
      </c>
      <c r="B204" s="14">
        <v>692505.59999999986</v>
      </c>
      <c r="C204" s="14">
        <v>-2001006.0666666669</v>
      </c>
      <c r="D204" s="14">
        <f t="shared" si="30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31"/>
        <v>3029434.8666666667</v>
      </c>
      <c r="M204" s="14">
        <v>13469.1</v>
      </c>
      <c r="N204" s="14">
        <v>4954236.5333333332</v>
      </c>
      <c r="O204" s="54">
        <v>1044.1000000000001</v>
      </c>
      <c r="P204" s="54">
        <v>12836.2</v>
      </c>
      <c r="Q204" s="14">
        <f t="shared" si="32"/>
        <v>4981585.9333333327</v>
      </c>
      <c r="R204" s="14">
        <f t="shared" si="33"/>
        <v>8011020.7999999989</v>
      </c>
      <c r="S204" s="14">
        <f t="shared" si="34"/>
        <v>6702520.3333333321</v>
      </c>
    </row>
    <row r="205" spans="1:19" s="51" customFormat="1" ht="18">
      <c r="A205" s="64" t="s">
        <v>104</v>
      </c>
      <c r="B205" s="14">
        <v>683666.2</v>
      </c>
      <c r="C205" s="14">
        <v>-2153564.4</v>
      </c>
      <c r="D205" s="14">
        <f t="shared" si="30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31"/>
        <v>3122589.4999999991</v>
      </c>
      <c r="M205" s="14">
        <v>11883.1</v>
      </c>
      <c r="N205" s="14">
        <v>5084034.8</v>
      </c>
      <c r="O205" s="54">
        <v>1059.1000000000001</v>
      </c>
      <c r="P205" s="54">
        <v>12836.2</v>
      </c>
      <c r="Q205" s="14">
        <f t="shared" si="32"/>
        <v>5109813.1999999993</v>
      </c>
      <c r="R205" s="14">
        <f t="shared" si="33"/>
        <v>8232402.6999999983</v>
      </c>
      <c r="S205" s="14">
        <f t="shared" si="34"/>
        <v>6762504.4999999981</v>
      </c>
    </row>
    <row r="206" spans="1:19" s="51" customFormat="1" ht="18">
      <c r="A206" s="64" t="s">
        <v>105</v>
      </c>
      <c r="B206" s="14">
        <v>662612.39999999991</v>
      </c>
      <c r="C206" s="14">
        <v>-2143035.0999999996</v>
      </c>
      <c r="D206" s="14">
        <f t="shared" si="30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31"/>
        <v>3304682.8</v>
      </c>
      <c r="M206" s="14">
        <v>11830.800000000001</v>
      </c>
      <c r="N206" s="14">
        <v>5237391.4810000006</v>
      </c>
      <c r="O206" s="54">
        <v>1036.9000000000001</v>
      </c>
      <c r="P206" s="54">
        <v>12836.2</v>
      </c>
      <c r="Q206" s="14">
        <f t="shared" si="32"/>
        <v>5263095.381000001</v>
      </c>
      <c r="R206" s="14">
        <f t="shared" si="33"/>
        <v>8567778.1810000017</v>
      </c>
      <c r="S206" s="14">
        <f t="shared" si="34"/>
        <v>7087355.4810000025</v>
      </c>
    </row>
    <row r="207" spans="1:19" s="51" customFormat="1" ht="18">
      <c r="A207" s="64" t="s">
        <v>106</v>
      </c>
      <c r="B207" s="14">
        <v>684020.10000000009</v>
      </c>
      <c r="C207" s="14">
        <v>-2182771.6</v>
      </c>
      <c r="D207" s="14">
        <f t="shared" si="30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31"/>
        <v>3381475.5</v>
      </c>
      <c r="M207" s="14">
        <v>11825.6</v>
      </c>
      <c r="N207" s="14">
        <v>5337831.2</v>
      </c>
      <c r="O207" s="54">
        <v>1016.4</v>
      </c>
      <c r="P207" s="54">
        <v>12836.2</v>
      </c>
      <c r="Q207" s="14">
        <f t="shared" si="32"/>
        <v>5363509.4000000004</v>
      </c>
      <c r="R207" s="14">
        <f t="shared" si="33"/>
        <v>8744984.9000000004</v>
      </c>
      <c r="S207" s="14">
        <f t="shared" si="34"/>
        <v>7246233.4000000004</v>
      </c>
    </row>
    <row r="208" spans="1:19" s="51" customFormat="1" ht="18">
      <c r="A208" s="64" t="s">
        <v>107</v>
      </c>
      <c r="B208" s="14">
        <v>661599.89999999991</v>
      </c>
      <c r="C208" s="14">
        <v>-2230469.2000000007</v>
      </c>
      <c r="D208" s="14">
        <f t="shared" si="30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31"/>
        <v>3388109.1</v>
      </c>
      <c r="M208" s="14">
        <v>11821.7</v>
      </c>
      <c r="N208" s="14">
        <v>5449654.2999999998</v>
      </c>
      <c r="O208" s="54">
        <v>995.5</v>
      </c>
      <c r="P208" s="54">
        <v>12836.2</v>
      </c>
      <c r="Q208" s="14">
        <f t="shared" si="32"/>
        <v>5475307.7000000002</v>
      </c>
      <c r="R208" s="14">
        <f t="shared" si="33"/>
        <v>8863416.8000000007</v>
      </c>
      <c r="S208" s="14">
        <f t="shared" si="34"/>
        <v>7294547.5</v>
      </c>
    </row>
    <row r="209" spans="1:19" s="51" customFormat="1" ht="18">
      <c r="A209" s="64" t="s">
        <v>108</v>
      </c>
      <c r="B209" s="14">
        <v>646132.6</v>
      </c>
      <c r="C209" s="14">
        <v>-2226779.5</v>
      </c>
      <c r="D209" s="14"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-1087920.7666666666</v>
      </c>
      <c r="K209" s="14">
        <v>-240230.3</v>
      </c>
      <c r="L209" s="14">
        <v>3471097.6333333338</v>
      </c>
      <c r="M209" s="14">
        <v>11866</v>
      </c>
      <c r="N209" s="14">
        <v>5615154.7333333334</v>
      </c>
      <c r="O209" s="54">
        <v>977.6</v>
      </c>
      <c r="P209" s="54">
        <v>12836.2</v>
      </c>
      <c r="Q209" s="14">
        <v>5640834.5333333332</v>
      </c>
      <c r="R209" s="14">
        <v>9111932.1666666679</v>
      </c>
      <c r="S209" s="14">
        <v>7531285.2666666675</v>
      </c>
    </row>
    <row r="210" spans="1:19" s="51" customFormat="1" ht="18">
      <c r="A210" s="64" t="s">
        <v>109</v>
      </c>
      <c r="B210" s="14">
        <v>711549.89999999991</v>
      </c>
      <c r="C210" s="14">
        <v>-2225388</v>
      </c>
      <c r="D210" s="14"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-1160023.2333333334</v>
      </c>
      <c r="K210" s="14">
        <v>-239229.8</v>
      </c>
      <c r="L210" s="14">
        <v>3587510.3666666672</v>
      </c>
      <c r="M210" s="14">
        <v>17743.900000000001</v>
      </c>
      <c r="N210" s="14">
        <v>5728863.0666666664</v>
      </c>
      <c r="O210" s="54">
        <v>1174.8000000000002</v>
      </c>
      <c r="P210" s="54">
        <v>12836.2</v>
      </c>
      <c r="Q210" s="14">
        <v>5760617.9666666668</v>
      </c>
      <c r="R210" s="14">
        <v>9348128.333333334</v>
      </c>
      <c r="S210" s="14">
        <v>7834290.2333333343</v>
      </c>
    </row>
    <row r="211" spans="1:19" s="51" customFormat="1" ht="18">
      <c r="A211" s="64" t="s">
        <v>110</v>
      </c>
      <c r="B211" s="14">
        <v>1002540.8</v>
      </c>
      <c r="C211" s="14">
        <v>-2461025.4</v>
      </c>
      <c r="D211" s="14"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-1121922.5</v>
      </c>
      <c r="K211" s="14">
        <v>-250593.6</v>
      </c>
      <c r="L211" s="14">
        <v>3774159.3000000003</v>
      </c>
      <c r="M211" s="14">
        <v>13054.900000000001</v>
      </c>
      <c r="N211" s="14">
        <v>5775342.8000000007</v>
      </c>
      <c r="O211" s="54">
        <v>1170.2</v>
      </c>
      <c r="P211" s="54">
        <v>12836.2</v>
      </c>
      <c r="Q211" s="14">
        <v>5802404.1000000015</v>
      </c>
      <c r="R211" s="14">
        <v>9576563.4000000022</v>
      </c>
      <c r="S211" s="14">
        <v>8118078.8000000017</v>
      </c>
    </row>
    <row r="212" spans="1:19" s="51" customFormat="1" ht="18">
      <c r="A212" s="64" t="s">
        <v>111</v>
      </c>
      <c r="B212" s="14">
        <v>919421.89999999991</v>
      </c>
      <c r="C212" s="14">
        <v>-2460542.4</v>
      </c>
      <c r="D212" s="14"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v>3915351.3000000003</v>
      </c>
      <c r="M212" s="14">
        <v>13195.900000000001</v>
      </c>
      <c r="N212" s="14">
        <v>5831007.2999999998</v>
      </c>
      <c r="O212" s="54">
        <v>1009.5000000000001</v>
      </c>
      <c r="P212" s="54">
        <v>12836.2</v>
      </c>
      <c r="Q212" s="14">
        <v>5858048.9000000004</v>
      </c>
      <c r="R212" s="14">
        <v>9773400.2000000011</v>
      </c>
      <c r="S212" s="14">
        <v>8232279.7000000011</v>
      </c>
    </row>
    <row r="213" spans="1:19" s="51" customFormat="1" ht="18">
      <c r="A213" s="64" t="s">
        <v>112</v>
      </c>
      <c r="B213" s="14">
        <v>916629.5</v>
      </c>
      <c r="C213" s="14">
        <v>-2488339.7000000002</v>
      </c>
      <c r="D213" s="14"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v>3714652.6999999997</v>
      </c>
      <c r="M213" s="14">
        <v>12206.2</v>
      </c>
      <c r="N213" s="14">
        <v>5918437.7999999998</v>
      </c>
      <c r="O213" s="54">
        <v>921.9</v>
      </c>
      <c r="P213" s="54">
        <v>12836.2</v>
      </c>
      <c r="Q213" s="14">
        <v>5944402.1000000006</v>
      </c>
      <c r="R213" s="14">
        <v>9659054.8000000007</v>
      </c>
      <c r="S213" s="14">
        <v>8087344.5999999996</v>
      </c>
    </row>
    <row r="214" spans="1:19" s="51" customFormat="1" ht="18">
      <c r="A214" s="64" t="s">
        <v>113</v>
      </c>
      <c r="B214" s="14">
        <v>845884.3</v>
      </c>
      <c r="C214" s="14">
        <v>-2417986.8000000003</v>
      </c>
      <c r="D214" s="14"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v>3793066.8000000007</v>
      </c>
      <c r="M214" s="14">
        <v>20128.400000000005</v>
      </c>
      <c r="N214" s="14">
        <v>5989551.2000000002</v>
      </c>
      <c r="O214" s="54">
        <v>1008.3</v>
      </c>
      <c r="P214" s="54">
        <v>12836.2</v>
      </c>
      <c r="Q214" s="14">
        <v>6023524.1000000006</v>
      </c>
      <c r="R214" s="14">
        <v>9816590.9000000022</v>
      </c>
      <c r="S214" s="14">
        <v>8244488.4000000013</v>
      </c>
    </row>
    <row r="215" spans="1:19" s="51" customFormat="1" ht="18">
      <c r="A215" s="64" t="s">
        <v>114</v>
      </c>
      <c r="B215" s="14">
        <v>859228.7</v>
      </c>
      <c r="C215" s="14">
        <v>-2495082.5</v>
      </c>
      <c r="D215" s="14"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-1160948.4666666668</v>
      </c>
      <c r="K215" s="14">
        <v>-272937</v>
      </c>
      <c r="L215" s="14">
        <v>3805274.7333333334</v>
      </c>
      <c r="M215" s="14">
        <v>14144.1</v>
      </c>
      <c r="N215" s="14">
        <v>6115995.8999999994</v>
      </c>
      <c r="O215" s="54">
        <v>892</v>
      </c>
      <c r="P215" s="54">
        <v>12836.2</v>
      </c>
      <c r="Q215" s="14">
        <v>6143868.1999999993</v>
      </c>
      <c r="R215" s="14">
        <v>9949142.9333333336</v>
      </c>
      <c r="S215" s="14">
        <v>8313289.1333333328</v>
      </c>
    </row>
    <row r="216" spans="1:19" s="51" customFormat="1" ht="18">
      <c r="A216" s="64" t="s">
        <v>115</v>
      </c>
      <c r="B216" s="14">
        <v>808399.39999999991</v>
      </c>
      <c r="C216" s="14">
        <v>-2515721.1</v>
      </c>
      <c r="D216" s="14"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-1105556.6333333335</v>
      </c>
      <c r="K216" s="14">
        <v>-261701.40000000002</v>
      </c>
      <c r="L216" s="14">
        <v>3896657.4666666673</v>
      </c>
      <c r="M216" s="14">
        <v>12297.300000000001</v>
      </c>
      <c r="N216" s="14">
        <v>6296210.9999999981</v>
      </c>
      <c r="O216" s="54">
        <v>875.4</v>
      </c>
      <c r="P216" s="54">
        <v>12836.2</v>
      </c>
      <c r="Q216" s="14">
        <v>6322219.8999999985</v>
      </c>
      <c r="R216" s="14">
        <v>10218877.366666665</v>
      </c>
      <c r="S216" s="14">
        <v>8511555.666666666</v>
      </c>
    </row>
    <row r="217" spans="1:19" s="51" customFormat="1" ht="18">
      <c r="A217" s="64" t="s">
        <v>116</v>
      </c>
      <c r="B217" s="14">
        <v>746176.89999999991</v>
      </c>
      <c r="C217" s="14">
        <v>-2359494.1</v>
      </c>
      <c r="D217" s="14">
        <v>-1613317.2000000002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-1210704.8</v>
      </c>
      <c r="K217" s="14">
        <v>-292443.99999999994</v>
      </c>
      <c r="L217" s="14">
        <v>4183155.9000000013</v>
      </c>
      <c r="M217" s="14">
        <v>12345.800000000001</v>
      </c>
      <c r="N217" s="14">
        <v>6435052.0999999996</v>
      </c>
      <c r="O217" s="54">
        <v>858.6</v>
      </c>
      <c r="P217" s="54">
        <v>12836.2</v>
      </c>
      <c r="Q217" s="14">
        <v>6461092.6999999993</v>
      </c>
      <c r="R217" s="14">
        <v>10644248.600000001</v>
      </c>
      <c r="S217" s="14">
        <v>9030931.4000000004</v>
      </c>
    </row>
    <row r="218" spans="1:19" s="51" customFormat="1" ht="18">
      <c r="A218" s="64" t="s">
        <v>117</v>
      </c>
      <c r="B218" s="14">
        <v>978876.09999999986</v>
      </c>
      <c r="C218" s="14">
        <v>-2700034.9</v>
      </c>
      <c r="D218" s="14">
        <v>-1721158.8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-1270792.9666666668</v>
      </c>
      <c r="K218" s="14">
        <v>-303069</v>
      </c>
      <c r="L218" s="14">
        <v>4143361.5333333332</v>
      </c>
      <c r="M218" s="14">
        <v>20347.300000000003</v>
      </c>
      <c r="N218" s="14">
        <v>6557048.9999999991</v>
      </c>
      <c r="O218" s="54">
        <v>966.9</v>
      </c>
      <c r="P218" s="54">
        <v>12836.2</v>
      </c>
      <c r="Q218" s="14">
        <v>6591199.3999999994</v>
      </c>
      <c r="R218" s="14">
        <v>10734560.933333334</v>
      </c>
      <c r="S218" s="14">
        <v>9013402.1333333328</v>
      </c>
    </row>
    <row r="219" spans="1:19" s="51" customFormat="1" ht="18">
      <c r="A219" s="64" t="s">
        <v>122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-1262707.9333333333</v>
      </c>
      <c r="K219" s="14">
        <v>-269584.69999999995</v>
      </c>
      <c r="L219" s="14">
        <v>4237969.7666666666</v>
      </c>
      <c r="M219" s="14">
        <v>12912.4</v>
      </c>
      <c r="N219" s="14">
        <v>6615512.9000000013</v>
      </c>
      <c r="O219" s="54">
        <v>949.69999999999993</v>
      </c>
      <c r="P219" s="54">
        <v>12836.2</v>
      </c>
      <c r="Q219" s="14">
        <v>6642211.200000002</v>
      </c>
      <c r="R219" s="14">
        <v>10880180.966666669</v>
      </c>
      <c r="S219" s="14">
        <v>9030745.866666669</v>
      </c>
    </row>
    <row r="220" spans="1:19" s="51" customFormat="1" ht="18">
      <c r="A220" s="64" t="s">
        <v>123</v>
      </c>
      <c r="B220" s="14">
        <v>838044.2</v>
      </c>
      <c r="C220" s="14">
        <v>-2715412.5000000005</v>
      </c>
      <c r="D220" s="14">
        <v>-1877368.3000000005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-1456509.2999999998</v>
      </c>
      <c r="K220" s="14">
        <v>-244860.29999999996</v>
      </c>
      <c r="L220" s="14">
        <v>4346384.1000000006</v>
      </c>
      <c r="M220" s="14">
        <v>12870.500000000002</v>
      </c>
      <c r="N220" s="14">
        <v>6779346.0999999996</v>
      </c>
      <c r="O220" s="54">
        <v>710</v>
      </c>
      <c r="P220" s="54">
        <v>12836.2</v>
      </c>
      <c r="Q220" s="14">
        <v>6805762.7999999998</v>
      </c>
      <c r="R220" s="14">
        <v>11152146.9</v>
      </c>
      <c r="S220" s="14">
        <v>9274778.5999999996</v>
      </c>
    </row>
    <row r="221" spans="1:19" s="51" customFormat="1" ht="18">
      <c r="A221" s="64" t="s">
        <v>124</v>
      </c>
      <c r="B221" s="14">
        <v>778640.69999999972</v>
      </c>
      <c r="C221" s="14">
        <v>-2679410.4000000004</v>
      </c>
      <c r="D221" s="14">
        <v>-1900769.7000000007</v>
      </c>
      <c r="E221" s="14">
        <v>1017484.8</v>
      </c>
      <c r="F221" s="14">
        <v>2607125.8333333335</v>
      </c>
      <c r="G221" s="14">
        <v>960321.89999999991</v>
      </c>
      <c r="H221" s="52">
        <v>0</v>
      </c>
      <c r="I221" s="52">
        <v>1346643.2</v>
      </c>
      <c r="J221" s="53">
        <v>-1294467.8333333333</v>
      </c>
      <c r="K221" s="14">
        <v>-244063.4</v>
      </c>
      <c r="L221" s="14">
        <v>4393044.5</v>
      </c>
      <c r="M221" s="14">
        <v>12942.2</v>
      </c>
      <c r="N221" s="14">
        <v>6958543.9333333345</v>
      </c>
      <c r="O221" s="54">
        <v>689.6</v>
      </c>
      <c r="P221" s="54">
        <v>12836.2</v>
      </c>
      <c r="Q221" s="14">
        <v>6985011.9333333345</v>
      </c>
      <c r="R221" s="14">
        <v>11378056.433333334</v>
      </c>
      <c r="S221" s="14">
        <v>9477286.7333333343</v>
      </c>
    </row>
    <row r="222" spans="1:19" s="51" customFormat="1" ht="18">
      <c r="A222" s="64" t="s">
        <v>125</v>
      </c>
      <c r="B222" s="14">
        <v>973591.99999999988</v>
      </c>
      <c r="C222" s="14">
        <v>-2974448.9</v>
      </c>
      <c r="D222" s="14">
        <v>-2000856.9</v>
      </c>
      <c r="E222" s="14">
        <v>1017484.8</v>
      </c>
      <c r="F222" s="14">
        <v>2688222.4666666668</v>
      </c>
      <c r="G222" s="14">
        <v>977344.10000000009</v>
      </c>
      <c r="H222" s="52">
        <v>0</v>
      </c>
      <c r="I222" s="52">
        <v>1346311.5</v>
      </c>
      <c r="J222" s="53">
        <v>-1461363.4666666666</v>
      </c>
      <c r="K222" s="14">
        <v>-135517.19999999998</v>
      </c>
      <c r="L222" s="14">
        <v>4432482.2</v>
      </c>
      <c r="M222" s="14">
        <v>21334</v>
      </c>
      <c r="N222" s="14">
        <v>7041989.4666666659</v>
      </c>
      <c r="O222" s="54">
        <v>702.4</v>
      </c>
      <c r="P222" s="54">
        <v>12836.2</v>
      </c>
      <c r="Q222" s="14">
        <v>7076862.0666666664</v>
      </c>
      <c r="R222" s="14">
        <v>11509344.266666666</v>
      </c>
      <c r="S222" s="14">
        <v>9508487.3666666672</v>
      </c>
    </row>
    <row r="223" spans="1:19" s="51" customFormat="1" ht="18">
      <c r="A223" s="64" t="s">
        <v>127</v>
      </c>
      <c r="B223" s="14">
        <v>1022833.1</v>
      </c>
      <c r="C223" s="14">
        <v>-2995163</v>
      </c>
      <c r="D223" s="14">
        <v>-1972329.9</v>
      </c>
      <c r="E223" s="14">
        <v>132386.20000000001</v>
      </c>
      <c r="F223" s="14">
        <v>2683835.5</v>
      </c>
      <c r="G223" s="14">
        <v>937564.9</v>
      </c>
      <c r="H223" s="52">
        <v>0</v>
      </c>
      <c r="I223" s="52">
        <v>2362001.5</v>
      </c>
      <c r="J223" s="53">
        <v>-1448226.4</v>
      </c>
      <c r="K223" s="14">
        <v>-138190.5</v>
      </c>
      <c r="L223" s="14">
        <v>4529371.1999999993</v>
      </c>
      <c r="M223" s="14">
        <v>12641.9</v>
      </c>
      <c r="N223" s="14">
        <v>7133840.700000002</v>
      </c>
      <c r="O223" s="54">
        <v>682</v>
      </c>
      <c r="P223" s="54">
        <v>12836.2</v>
      </c>
      <c r="Q223" s="14">
        <v>7160000.8000000026</v>
      </c>
      <c r="R223" s="14">
        <v>11689372.000000002</v>
      </c>
      <c r="S223" s="14">
        <v>9717042.1000000015</v>
      </c>
    </row>
    <row r="224" spans="1:19" s="51" customFormat="1" ht="18">
      <c r="A224" s="64" t="s">
        <v>129</v>
      </c>
      <c r="B224" s="14">
        <v>869784.8</v>
      </c>
      <c r="C224" s="14">
        <v>-2839751.1666666665</v>
      </c>
      <c r="D224" s="14">
        <v>-1969966.3666666665</v>
      </c>
      <c r="E224" s="14">
        <v>39248.6</v>
      </c>
      <c r="F224" s="14">
        <v>2698694.8666666662</v>
      </c>
      <c r="G224" s="14">
        <v>930917.5</v>
      </c>
      <c r="H224" s="52">
        <v>0</v>
      </c>
      <c r="I224" s="52">
        <v>2356416.2999999998</v>
      </c>
      <c r="J224" s="53">
        <v>-1280107.8333333335</v>
      </c>
      <c r="K224" s="14">
        <v>-270962</v>
      </c>
      <c r="L224" s="14">
        <v>4474207.4333333317</v>
      </c>
      <c r="M224" s="14">
        <v>12717.766666666666</v>
      </c>
      <c r="N224" s="14">
        <v>7063720.4999999981</v>
      </c>
      <c r="O224" s="54">
        <v>643</v>
      </c>
      <c r="P224" s="54">
        <v>12836.2</v>
      </c>
      <c r="Q224" s="14">
        <v>7089917.4666666649</v>
      </c>
      <c r="R224" s="14">
        <v>11564124.899999997</v>
      </c>
      <c r="S224" s="14">
        <v>9594158.5333333313</v>
      </c>
    </row>
    <row r="225" spans="1:20" s="51" customFormat="1" ht="18">
      <c r="A225" s="64" t="s">
        <v>112</v>
      </c>
      <c r="B225" s="14">
        <v>764313.19999999972</v>
      </c>
      <c r="C225" s="14">
        <v>-2840812.6333333333</v>
      </c>
      <c r="D225" s="14">
        <v>-2076499.4333333336</v>
      </c>
      <c r="E225" s="14">
        <v>0</v>
      </c>
      <c r="F225" s="14">
        <v>2759069.9333333336</v>
      </c>
      <c r="G225" s="14">
        <v>904814.6</v>
      </c>
      <c r="H225" s="52">
        <v>0</v>
      </c>
      <c r="I225" s="52">
        <v>2354044.9000000004</v>
      </c>
      <c r="J225" s="53">
        <v>-1281986.0666666669</v>
      </c>
      <c r="K225" s="14">
        <v>-268481</v>
      </c>
      <c r="L225" s="14">
        <v>4467462.3666666672</v>
      </c>
      <c r="M225" s="14">
        <v>20635.833333333336</v>
      </c>
      <c r="N225" s="14">
        <v>7159620.1999999993</v>
      </c>
      <c r="O225" s="54">
        <v>874.1</v>
      </c>
      <c r="P225" s="54">
        <v>12836.2</v>
      </c>
      <c r="Q225" s="14">
        <v>7193966.3333333321</v>
      </c>
      <c r="R225" s="14">
        <v>11661428.699999999</v>
      </c>
      <c r="S225" s="14">
        <v>9584929.2666666657</v>
      </c>
    </row>
    <row r="226" spans="1:20" s="51" customFormat="1" ht="18">
      <c r="A226" s="64" t="s">
        <v>131</v>
      </c>
      <c r="B226" s="14">
        <v>819095.59999999986</v>
      </c>
      <c r="C226" s="14">
        <v>-2996587.8000000003</v>
      </c>
      <c r="D226" s="14">
        <v>-2177492.2000000002</v>
      </c>
      <c r="E226" s="14">
        <v>0</v>
      </c>
      <c r="F226" s="14">
        <v>2765890.9</v>
      </c>
      <c r="G226" s="14">
        <v>912528.60000000009</v>
      </c>
      <c r="H226" s="52">
        <v>0</v>
      </c>
      <c r="I226" s="52">
        <v>2351571.7000000002</v>
      </c>
      <c r="J226" s="53">
        <v>-1283238.3</v>
      </c>
      <c r="K226" s="14">
        <v>-217078.89999999997</v>
      </c>
      <c r="L226" s="14">
        <v>4529674</v>
      </c>
      <c r="M226" s="14">
        <v>12406.2</v>
      </c>
      <c r="N226" s="14">
        <v>7270191.9000000013</v>
      </c>
      <c r="O226" s="54">
        <v>612.9</v>
      </c>
      <c r="P226" s="54">
        <v>12836.2</v>
      </c>
      <c r="Q226" s="14">
        <v>7296047.200000002</v>
      </c>
      <c r="R226" s="14">
        <v>11825721.200000003</v>
      </c>
      <c r="S226" s="14">
        <v>9648229.0000000019</v>
      </c>
    </row>
    <row r="227" spans="1:20" s="51" customFormat="1" ht="18">
      <c r="A227" s="64" t="s">
        <v>132</v>
      </c>
      <c r="B227" s="14">
        <v>803799.79999999981</v>
      </c>
      <c r="C227" s="14">
        <v>-3011972.0000000005</v>
      </c>
      <c r="D227" s="14">
        <v>-2208172.2000000007</v>
      </c>
      <c r="E227" s="14">
        <v>35417.300000000003</v>
      </c>
      <c r="F227" s="14">
        <v>2711460.8000000003</v>
      </c>
      <c r="G227" s="14">
        <v>921397.8</v>
      </c>
      <c r="H227" s="52">
        <v>0</v>
      </c>
      <c r="I227" s="52">
        <v>2345960.6</v>
      </c>
      <c r="J227" s="53">
        <v>-1290714.5</v>
      </c>
      <c r="K227" s="14">
        <v>-150545.4</v>
      </c>
      <c r="L227" s="14">
        <v>4572976.5999999996</v>
      </c>
      <c r="M227" s="14">
        <v>12443.1</v>
      </c>
      <c r="N227" s="14">
        <v>7250302.8999999994</v>
      </c>
      <c r="O227" s="54">
        <v>100.1</v>
      </c>
      <c r="P227" s="54">
        <v>12836.2</v>
      </c>
      <c r="Q227" s="14">
        <v>7275682.2999999989</v>
      </c>
      <c r="R227" s="14">
        <v>11848658.899999999</v>
      </c>
      <c r="S227" s="14">
        <v>9640486.6999999974</v>
      </c>
    </row>
    <row r="228" spans="1:20" s="51" customFormat="1" ht="18">
      <c r="A228" s="64" t="s">
        <v>133</v>
      </c>
      <c r="B228" s="14">
        <v>796537.2</v>
      </c>
      <c r="C228" s="14">
        <v>-3026609.8</v>
      </c>
      <c r="D228" s="14">
        <v>-2230072.5999999996</v>
      </c>
      <c r="E228" s="14">
        <v>47156.6</v>
      </c>
      <c r="F228" s="14">
        <v>2807020.0999999996</v>
      </c>
      <c r="G228" s="14">
        <v>929281</v>
      </c>
      <c r="H228" s="52">
        <v>0</v>
      </c>
      <c r="I228" s="52">
        <v>2345960.7000000002</v>
      </c>
      <c r="J228" s="53">
        <v>-1259330.1000000001</v>
      </c>
      <c r="K228" s="14">
        <v>-122142.49999999999</v>
      </c>
      <c r="L228" s="14">
        <v>4747945.8000000007</v>
      </c>
      <c r="M228" s="14">
        <v>21707.700000000004</v>
      </c>
      <c r="N228" s="14">
        <v>7356850.4999999991</v>
      </c>
      <c r="O228" s="54">
        <v>591</v>
      </c>
      <c r="P228" s="54">
        <v>12836.2</v>
      </c>
      <c r="Q228" s="14">
        <v>7391985.3999999994</v>
      </c>
      <c r="R228" s="14">
        <v>12139931.199999999</v>
      </c>
      <c r="S228" s="14">
        <v>9909858.6000000015</v>
      </c>
    </row>
    <row r="229" spans="1:20" s="51" customFormat="1" ht="12.75" customHeight="1">
      <c r="A229" s="66" t="s">
        <v>5</v>
      </c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8"/>
    </row>
    <row r="230" spans="1:20" s="51" customFormat="1" ht="12.75" customHeight="1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1"/>
      <c r="T230"/>
    </row>
    <row r="231" spans="1:20">
      <c r="A231" s="3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>
      <c r="A232" s="3"/>
      <c r="B232" s="7"/>
      <c r="C232" s="7"/>
      <c r="D232" s="7"/>
      <c r="E232" s="3"/>
      <c r="F232" s="7"/>
      <c r="G232" s="7"/>
      <c r="H232" s="7"/>
      <c r="I232" s="7"/>
      <c r="J232" s="7"/>
      <c r="K232" s="3"/>
      <c r="L232" s="3"/>
      <c r="M232" s="7"/>
      <c r="N232" s="3"/>
      <c r="O232" s="10"/>
      <c r="P232" s="10"/>
      <c r="Q232" s="7"/>
      <c r="R232" s="3"/>
      <c r="S232" s="3"/>
    </row>
  </sheetData>
  <mergeCells count="9">
    <mergeCell ref="A229:S230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3"/>
  <sheetViews>
    <sheetView tabSelected="1" zoomScale="80" zoomScaleNormal="80" workbookViewId="0">
      <pane xSplit="1" ySplit="7" topLeftCell="B61" activePane="bottomRight" state="frozen"/>
      <selection pane="topRight" activeCell="B1" sqref="B1"/>
      <selection pane="bottomLeft" activeCell="A8" sqref="A8"/>
      <selection pane="bottomRight" activeCell="A80" sqref="A80:XFD80"/>
    </sheetView>
  </sheetViews>
  <sheetFormatPr baseColWidth="10"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91" t="s">
        <v>47</v>
      </c>
      <c r="C5" s="92"/>
      <c r="D5" s="93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94"/>
      <c r="C6" s="95"/>
      <c r="D6" s="96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89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90"/>
      <c r="S7" s="82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v>-203644.09999999998</v>
      </c>
      <c r="E51" s="14">
        <v>210409.1</v>
      </c>
      <c r="F51" s="14">
        <v>948288.10000000009</v>
      </c>
      <c r="G51" s="14">
        <v>62763.899999999994</v>
      </c>
      <c r="H51" s="52">
        <v>40405.800000000003</v>
      </c>
      <c r="I51" s="52">
        <v>521293.6</v>
      </c>
      <c r="J51" s="53">
        <v>-360424.80000000005</v>
      </c>
      <c r="K51" s="14">
        <v>-72326.89999999998</v>
      </c>
      <c r="L51" s="14">
        <v>1350408.8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v>1197377.6000000003</v>
      </c>
      <c r="R51" s="14">
        <v>2547786.4000000004</v>
      </c>
      <c r="S51" s="14">
        <v>2344142.3000000003</v>
      </c>
    </row>
    <row r="52" spans="1:19" s="51" customFormat="1">
      <c r="A52" s="15">
        <v>43555</v>
      </c>
      <c r="B52" s="14">
        <v>273574.69999999995</v>
      </c>
      <c r="C52" s="14">
        <v>-507580.8</v>
      </c>
      <c r="D52" s="14">
        <v>-234006.10000000003</v>
      </c>
      <c r="E52" s="14">
        <v>221728.4</v>
      </c>
      <c r="F52" s="14">
        <v>1051934.5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v>1421830.8999999997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v>1219143.9000000001</v>
      </c>
      <c r="R52" s="14">
        <v>2640974.7999999998</v>
      </c>
      <c r="S52" s="14">
        <v>2406968.6999999997</v>
      </c>
    </row>
    <row r="53" spans="1:19" s="51" customFormat="1">
      <c r="A53" s="15">
        <v>43646</v>
      </c>
      <c r="B53" s="14">
        <v>311117.90000000002</v>
      </c>
      <c r="C53" s="14">
        <v>-514036.89999999997</v>
      </c>
      <c r="D53" s="14">
        <v>-202918.99999999994</v>
      </c>
      <c r="E53" s="14">
        <v>216009.2</v>
      </c>
      <c r="F53" s="14">
        <v>1164552.5</v>
      </c>
      <c r="G53" s="14">
        <v>61615.3</v>
      </c>
      <c r="H53" s="52">
        <v>32046</v>
      </c>
      <c r="I53" s="52">
        <v>514038.8</v>
      </c>
      <c r="J53" s="53">
        <v>-434545.6</v>
      </c>
      <c r="K53" s="14">
        <v>-62385.299999999996</v>
      </c>
      <c r="L53" s="14">
        <v>1491330.9000000001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v>1282575.2000000004</v>
      </c>
      <c r="R53" s="14">
        <v>2773906.1000000006</v>
      </c>
      <c r="S53" s="14">
        <v>2570987.1000000006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v>-235316</v>
      </c>
      <c r="E54" s="14">
        <v>0</v>
      </c>
      <c r="F54" s="14">
        <v>1264768.5</v>
      </c>
      <c r="G54" s="14">
        <v>67924</v>
      </c>
      <c r="H54" s="52">
        <v>29259.4</v>
      </c>
      <c r="I54" s="52">
        <v>727629.7</v>
      </c>
      <c r="J54" s="53">
        <v>-485335.70000000007</v>
      </c>
      <c r="K54" s="14">
        <v>-82074</v>
      </c>
      <c r="L54" s="14">
        <v>1522171.9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v>1364424.0999999999</v>
      </c>
      <c r="R54" s="14">
        <v>2886596</v>
      </c>
      <c r="S54" s="14">
        <v>2651280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v>-215021.59999999992</v>
      </c>
      <c r="E55" s="14">
        <v>0</v>
      </c>
      <c r="F55" s="14">
        <v>1372987.2000000002</v>
      </c>
      <c r="G55" s="14">
        <v>73490.799999999988</v>
      </c>
      <c r="H55" s="52">
        <v>23686.2</v>
      </c>
      <c r="I55" s="52">
        <v>722793.2</v>
      </c>
      <c r="J55" s="53">
        <v>-450878.30000000005</v>
      </c>
      <c r="K55" s="14">
        <v>-95887.400000000009</v>
      </c>
      <c r="L55" s="14">
        <v>1646191.7000000004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v>1397240.3000000003</v>
      </c>
      <c r="R55" s="14">
        <v>3043432.0000000009</v>
      </c>
      <c r="S55" s="14">
        <v>2828410.4000000008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v>-289910.09999999998</v>
      </c>
      <c r="E56" s="14">
        <v>0</v>
      </c>
      <c r="F56" s="14">
        <v>1416344.1999999997</v>
      </c>
      <c r="G56" s="14"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v>1694324.8999999997</v>
      </c>
      <c r="M56" s="14">
        <v>32240.899999999994</v>
      </c>
      <c r="N56" s="14">
        <v>1394187.3</v>
      </c>
      <c r="O56" s="54">
        <v>342.2</v>
      </c>
      <c r="P56" s="54">
        <v>14266.6</v>
      </c>
      <c r="Q56" s="14">
        <v>1441037</v>
      </c>
      <c r="R56" s="14">
        <v>3135361.8999999994</v>
      </c>
      <c r="S56" s="14">
        <v>2845451.7999999993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v>-337863.29999999993</v>
      </c>
      <c r="E57" s="14">
        <v>0</v>
      </c>
      <c r="F57" s="14">
        <v>1506461.8</v>
      </c>
      <c r="G57" s="14">
        <v>122874.09999999998</v>
      </c>
      <c r="H57" s="52">
        <v>15326.3</v>
      </c>
      <c r="I57" s="52">
        <v>715538.4</v>
      </c>
      <c r="J57" s="53">
        <v>-447147.39999999991</v>
      </c>
      <c r="K57" s="14">
        <v>-86573</v>
      </c>
      <c r="L57" s="14">
        <v>1826480.2000000002</v>
      </c>
      <c r="M57" s="14">
        <v>29679</v>
      </c>
      <c r="N57" s="14">
        <v>1477533.4000000001</v>
      </c>
      <c r="O57" s="54">
        <v>328.2</v>
      </c>
      <c r="P57" s="54">
        <v>14009.199999999999</v>
      </c>
      <c r="Q57" s="14">
        <v>1521549.8</v>
      </c>
      <c r="R57" s="14">
        <v>3348030</v>
      </c>
      <c r="S57" s="14">
        <v>3010166.7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v>-283615.19999999995</v>
      </c>
      <c r="E58" s="14">
        <v>0</v>
      </c>
      <c r="F58" s="14">
        <v>1579323.1</v>
      </c>
      <c r="G58" s="14">
        <v>323403.90000000002</v>
      </c>
      <c r="H58" s="52">
        <v>12539.7</v>
      </c>
      <c r="I58" s="52">
        <v>713120.2</v>
      </c>
      <c r="J58" s="53">
        <v>-491610.60000000009</v>
      </c>
      <c r="K58" s="14">
        <v>-76711.199999999997</v>
      </c>
      <c r="L58" s="14">
        <v>2060065.0999999999</v>
      </c>
      <c r="M58" s="14">
        <v>30729.4</v>
      </c>
      <c r="N58" s="14">
        <v>1565499.7</v>
      </c>
      <c r="O58" s="54">
        <v>311</v>
      </c>
      <c r="P58" s="54">
        <v>15195.5</v>
      </c>
      <c r="Q58" s="14">
        <v>1611735.5999999999</v>
      </c>
      <c r="R58" s="14">
        <v>3671800.6999999997</v>
      </c>
      <c r="S58" s="14"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v>-206464.79999999993</v>
      </c>
      <c r="E59" s="14">
        <v>0</v>
      </c>
      <c r="F59" s="14">
        <v>1655938.0000000002</v>
      </c>
      <c r="G59" s="14">
        <v>321833.3</v>
      </c>
      <c r="H59" s="52">
        <v>6921.2</v>
      </c>
      <c r="I59" s="52">
        <v>708283.6</v>
      </c>
      <c r="J59" s="53">
        <v>-555970.31651700009</v>
      </c>
      <c r="K59" s="14">
        <v>-72855.7</v>
      </c>
      <c r="L59" s="14">
        <v>2064150.0834830001</v>
      </c>
      <c r="M59" s="14">
        <v>22446.3</v>
      </c>
      <c r="N59" s="14">
        <v>1645951.0000000002</v>
      </c>
      <c r="O59" s="54">
        <v>1185.1999999999998</v>
      </c>
      <c r="P59" s="54">
        <v>13465.5</v>
      </c>
      <c r="Q59" s="14">
        <v>1683048.0000000002</v>
      </c>
      <c r="R59" s="14">
        <v>3747198.0834830003</v>
      </c>
      <c r="S59" s="14">
        <v>3540733.2834830005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v>-229548.89999999985</v>
      </c>
      <c r="E60" s="14">
        <v>0</v>
      </c>
      <c r="F60" s="14">
        <v>1692081.5000000002</v>
      </c>
      <c r="G60" s="14">
        <v>332078.3</v>
      </c>
      <c r="H60" s="52">
        <v>4134.6000000000004</v>
      </c>
      <c r="I60" s="52">
        <v>703262.9</v>
      </c>
      <c r="J60" s="53">
        <v>-576481.9</v>
      </c>
      <c r="K60" s="14">
        <v>-79830.5</v>
      </c>
      <c r="L60" s="14">
        <v>2075244.9000000004</v>
      </c>
      <c r="M60" s="14">
        <v>24689.200000000004</v>
      </c>
      <c r="N60" s="14">
        <v>1766310.2999999998</v>
      </c>
      <c r="O60" s="54">
        <v>734.60000000000014</v>
      </c>
      <c r="P60" s="54">
        <v>13203</v>
      </c>
      <c r="Q60" s="14">
        <v>1804937.0999999999</v>
      </c>
      <c r="R60" s="14">
        <v>3880182</v>
      </c>
      <c r="S60" s="14">
        <v>3650633.1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v>-305787.09999999998</v>
      </c>
      <c r="E61" s="14">
        <v>57076.7</v>
      </c>
      <c r="F61" s="14">
        <v>1761807.0999999999</v>
      </c>
      <c r="G61" s="14">
        <v>350778.82999999996</v>
      </c>
      <c r="H61" s="52">
        <v>0</v>
      </c>
      <c r="I61" s="52">
        <v>701028.8</v>
      </c>
      <c r="J61" s="53">
        <v>-632802</v>
      </c>
      <c r="K61" s="14">
        <v>-82573.3</v>
      </c>
      <c r="L61" s="14">
        <v>2155316.13</v>
      </c>
      <c r="M61" s="14">
        <v>26229.599999999995</v>
      </c>
      <c r="N61" s="14">
        <v>1997873.5</v>
      </c>
      <c r="O61" s="54">
        <v>5539.4</v>
      </c>
      <c r="P61" s="54">
        <v>12994.1</v>
      </c>
      <c r="Q61" s="14">
        <v>2042636.6</v>
      </c>
      <c r="R61" s="14">
        <v>4197952.7300000004</v>
      </c>
      <c r="S61" s="14">
        <v>3892165.6300000004</v>
      </c>
    </row>
    <row r="62" spans="1:19" s="51" customFormat="1" ht="18">
      <c r="A62" s="64" t="s">
        <v>71</v>
      </c>
      <c r="B62" s="14">
        <v>804427.99999999988</v>
      </c>
      <c r="C62" s="14">
        <v>-1209942</v>
      </c>
      <c r="D62" s="14">
        <v>-405514.00000000012</v>
      </c>
      <c r="E62" s="14">
        <v>0</v>
      </c>
      <c r="F62" s="14">
        <v>1859272.4</v>
      </c>
      <c r="G62" s="14">
        <v>350725.99</v>
      </c>
      <c r="H62" s="52">
        <v>0</v>
      </c>
      <c r="I62" s="52">
        <v>697339.3</v>
      </c>
      <c r="J62" s="53">
        <v>-658776</v>
      </c>
      <c r="K62" s="14">
        <v>-82805.899999999994</v>
      </c>
      <c r="L62" s="14">
        <v>2165755.7899999996</v>
      </c>
      <c r="M62" s="14">
        <v>25715.200000000001</v>
      </c>
      <c r="N62" s="14">
        <v>2253267.9</v>
      </c>
      <c r="O62" s="54">
        <v>337.9</v>
      </c>
      <c r="P62" s="54">
        <v>12994.1</v>
      </c>
      <c r="Q62" s="14">
        <v>2292315.1</v>
      </c>
      <c r="R62" s="14">
        <v>4458070.8899999997</v>
      </c>
      <c r="S62" s="14">
        <v>4052556.8899999997</v>
      </c>
    </row>
    <row r="63" spans="1:19" s="51" customFormat="1" ht="18">
      <c r="A63" s="64" t="s">
        <v>74</v>
      </c>
      <c r="B63" s="14">
        <v>788996.90000000014</v>
      </c>
      <c r="C63" s="14">
        <v>-1111496.1000000001</v>
      </c>
      <c r="D63" s="14">
        <v>-322499.19999999995</v>
      </c>
      <c r="E63" s="14">
        <v>36124.9</v>
      </c>
      <c r="F63" s="14">
        <v>1843948.2999999998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v>1953083.3999999994</v>
      </c>
      <c r="M63" s="14">
        <v>25112.399999999998</v>
      </c>
      <c r="N63" s="14">
        <v>2460871.6</v>
      </c>
      <c r="O63" s="54">
        <v>256.5</v>
      </c>
      <c r="P63" s="54">
        <v>12994.1</v>
      </c>
      <c r="Q63" s="14">
        <v>2499234.6</v>
      </c>
      <c r="R63" s="14">
        <v>4452318</v>
      </c>
      <c r="S63" s="14">
        <v>4129818.8</v>
      </c>
    </row>
    <row r="64" spans="1:19" s="51" customFormat="1" ht="18">
      <c r="A64" s="64" t="s">
        <v>77</v>
      </c>
      <c r="B64" s="54">
        <v>727417.20000000007</v>
      </c>
      <c r="C64" s="54">
        <v>-1035758.7</v>
      </c>
      <c r="D64" s="54">
        <v>-308341.49999999988</v>
      </c>
      <c r="E64" s="54">
        <v>32028.5</v>
      </c>
      <c r="F64" s="54">
        <v>1861012.8999999997</v>
      </c>
      <c r="G64" s="54">
        <v>432927.69999999995</v>
      </c>
      <c r="H64" s="52">
        <v>0</v>
      </c>
      <c r="I64" s="52">
        <v>690433.4</v>
      </c>
      <c r="J64" s="65">
        <v>-957504.3</v>
      </c>
      <c r="K64" s="54">
        <v>-118394.9</v>
      </c>
      <c r="L64" s="14">
        <v>1940503.2999999996</v>
      </c>
      <c r="M64" s="54">
        <v>24000.3</v>
      </c>
      <c r="N64" s="54">
        <v>2651719.4</v>
      </c>
      <c r="O64" s="54">
        <v>238.4</v>
      </c>
      <c r="P64" s="54">
        <v>12965</v>
      </c>
      <c r="Q64" s="14">
        <v>2688923.0999999996</v>
      </c>
      <c r="R64" s="14">
        <v>4629426.3999999994</v>
      </c>
      <c r="S64" s="14">
        <v>4321084.8999999994</v>
      </c>
    </row>
    <row r="65" spans="1:19" s="51" customFormat="1" ht="18">
      <c r="A65" s="64" t="s">
        <v>92</v>
      </c>
      <c r="B65" s="54">
        <v>731129.4</v>
      </c>
      <c r="C65" s="54">
        <v>-1153705.9000000001</v>
      </c>
      <c r="D65" s="54">
        <v>-422576.50000000012</v>
      </c>
      <c r="E65" s="54">
        <v>266435.90000000002</v>
      </c>
      <c r="F65" s="54">
        <v>1805222.7999999998</v>
      </c>
      <c r="G65" s="54">
        <v>527866.70000000007</v>
      </c>
      <c r="H65" s="52">
        <v>0</v>
      </c>
      <c r="I65" s="52">
        <v>686729.1</v>
      </c>
      <c r="J65" s="65">
        <v>-912790.8</v>
      </c>
      <c r="K65" s="54">
        <v>-120078.29999999999</v>
      </c>
      <c r="L65" s="14">
        <v>2253385.4000000004</v>
      </c>
      <c r="M65" s="54">
        <v>24180</v>
      </c>
      <c r="N65" s="54">
        <v>3005108.5</v>
      </c>
      <c r="O65" s="54">
        <v>6839.5000000000009</v>
      </c>
      <c r="P65" s="54">
        <v>12965</v>
      </c>
      <c r="Q65" s="14">
        <v>3049093</v>
      </c>
      <c r="R65" s="14">
        <v>5302478.4000000004</v>
      </c>
      <c r="S65" s="14">
        <v>4879901.9000000004</v>
      </c>
    </row>
    <row r="66" spans="1:19" s="51" customFormat="1" ht="18">
      <c r="A66" s="64" t="s">
        <v>83</v>
      </c>
      <c r="B66" s="54">
        <v>691082</v>
      </c>
      <c r="C66" s="54">
        <v>-1270034.8</v>
      </c>
      <c r="D66" s="54">
        <v>-578952.80000000005</v>
      </c>
      <c r="E66" s="54">
        <v>82611.8</v>
      </c>
      <c r="F66" s="54">
        <v>1860208.2000000002</v>
      </c>
      <c r="G66" s="54">
        <v>815991.4</v>
      </c>
      <c r="H66" s="52">
        <v>0</v>
      </c>
      <c r="I66" s="52">
        <v>956869.3</v>
      </c>
      <c r="J66" s="65">
        <v>-1034787.2000000002</v>
      </c>
      <c r="K66" s="54">
        <v>-123234.2</v>
      </c>
      <c r="L66" s="14">
        <v>2557659.2999999998</v>
      </c>
      <c r="M66" s="54">
        <v>24167.200000000001</v>
      </c>
      <c r="N66" s="54">
        <v>3332113.6999999993</v>
      </c>
      <c r="O66" s="54">
        <v>829.2</v>
      </c>
      <c r="P66" s="54">
        <v>12965</v>
      </c>
      <c r="Q66" s="14">
        <v>3370075.0999999996</v>
      </c>
      <c r="R66" s="14">
        <v>5927734.3999999994</v>
      </c>
      <c r="S66" s="14">
        <v>5348781.5999999996</v>
      </c>
    </row>
    <row r="67" spans="1:19" s="51" customFormat="1" ht="18">
      <c r="A67" s="64" t="s">
        <v>86</v>
      </c>
      <c r="B67" s="54">
        <v>626681</v>
      </c>
      <c r="C67" s="54">
        <v>-1188376.1000000001</v>
      </c>
      <c r="D67" s="54">
        <v>-561695.10000000009</v>
      </c>
      <c r="E67" s="54">
        <v>3346.5</v>
      </c>
      <c r="F67" s="54">
        <v>2022427.4999999998</v>
      </c>
      <c r="G67" s="54">
        <v>878763.29999999993</v>
      </c>
      <c r="H67" s="52">
        <v>0</v>
      </c>
      <c r="I67" s="52">
        <v>941229</v>
      </c>
      <c r="J67" s="65">
        <v>-1163315.2999999998</v>
      </c>
      <c r="K67" s="54">
        <v>-128898.4</v>
      </c>
      <c r="L67" s="14">
        <v>2553552.6</v>
      </c>
      <c r="M67" s="54">
        <v>23728.599999999995</v>
      </c>
      <c r="N67" s="54">
        <v>3533140.9</v>
      </c>
      <c r="O67" s="54">
        <v>167.9</v>
      </c>
      <c r="P67" s="54">
        <v>12965</v>
      </c>
      <c r="Q67" s="14">
        <v>3570002.4</v>
      </c>
      <c r="R67" s="14">
        <v>6123555</v>
      </c>
      <c r="S67" s="14">
        <v>5561859.9000000004</v>
      </c>
    </row>
    <row r="68" spans="1:19" s="51" customFormat="1" ht="18">
      <c r="A68" s="64" t="s">
        <v>89</v>
      </c>
      <c r="B68" s="14">
        <v>601126.1</v>
      </c>
      <c r="C68" s="14">
        <v>-1186088.1000000001</v>
      </c>
      <c r="D68" s="14"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v>2656410.2999999998</v>
      </c>
      <c r="M68" s="14">
        <v>25399.5</v>
      </c>
      <c r="N68" s="14">
        <v>3621646.7</v>
      </c>
      <c r="O68" s="54">
        <v>301.89999999999998</v>
      </c>
      <c r="P68" s="54">
        <v>12965</v>
      </c>
      <c r="Q68" s="14">
        <v>3660313.1</v>
      </c>
      <c r="R68" s="14">
        <v>6316723.4000000004</v>
      </c>
      <c r="S68" s="14">
        <v>5731761.4000000004</v>
      </c>
    </row>
    <row r="69" spans="1:19" s="51" customFormat="1" ht="18">
      <c r="A69" s="64" t="s">
        <v>92</v>
      </c>
      <c r="B69" s="14">
        <v>582356.39999999991</v>
      </c>
      <c r="C69" s="14">
        <v>-1575183.1000000003</v>
      </c>
      <c r="D69" s="14"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v>2769084.1000000006</v>
      </c>
      <c r="M69" s="14">
        <v>25654.799999999999</v>
      </c>
      <c r="N69" s="14">
        <v>3947165.6000000006</v>
      </c>
      <c r="O69" s="54">
        <v>277.5</v>
      </c>
      <c r="P69" s="54">
        <v>12965</v>
      </c>
      <c r="Q69" s="14">
        <v>3986062.9000000004</v>
      </c>
      <c r="R69" s="14">
        <v>6755147.0000000009</v>
      </c>
      <c r="S69" s="14">
        <v>5762320.3000000007</v>
      </c>
    </row>
    <row r="70" spans="1:19" s="51" customFormat="1" ht="18">
      <c r="A70" s="64" t="s">
        <v>95</v>
      </c>
      <c r="B70" s="14">
        <v>436412.2</v>
      </c>
      <c r="C70" s="14">
        <v>-1671049.3</v>
      </c>
      <c r="D70" s="14"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v>2823332.2</v>
      </c>
      <c r="M70" s="14">
        <v>26206.5</v>
      </c>
      <c r="N70" s="14">
        <v>4407513.6000000006</v>
      </c>
      <c r="O70" s="54">
        <v>1209.8000000000002</v>
      </c>
      <c r="P70" s="54">
        <v>12965</v>
      </c>
      <c r="Q70" s="14">
        <v>4447894.9000000004</v>
      </c>
      <c r="R70" s="14">
        <v>7271227.1000000006</v>
      </c>
      <c r="S70" s="14">
        <v>6036590</v>
      </c>
    </row>
    <row r="71" spans="1:19" s="51" customFormat="1" ht="18">
      <c r="A71" s="64" t="s">
        <v>98</v>
      </c>
      <c r="B71" s="14">
        <v>677864.5</v>
      </c>
      <c r="C71" s="14">
        <v>-1773190.5</v>
      </c>
      <c r="D71" s="14"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v>2936589.8000000003</v>
      </c>
      <c r="M71" s="14">
        <v>24195.500000000004</v>
      </c>
      <c r="N71" s="14">
        <v>4559406.8</v>
      </c>
      <c r="O71" s="54">
        <v>1112.6000000000001</v>
      </c>
      <c r="P71" s="54">
        <v>12965</v>
      </c>
      <c r="Q71" s="14">
        <v>4597679.8999999994</v>
      </c>
      <c r="R71" s="14">
        <v>7534269.6999999993</v>
      </c>
      <c r="S71" s="14">
        <v>6438943.6999999993</v>
      </c>
    </row>
    <row r="72" spans="1:19" s="51" customFormat="1" ht="18">
      <c r="A72" s="64" t="s">
        <v>101</v>
      </c>
      <c r="B72" s="14">
        <v>792357.5</v>
      </c>
      <c r="C72" s="14">
        <v>-1993797.4999999998</v>
      </c>
      <c r="D72" s="14"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v>2860590.9</v>
      </c>
      <c r="M72" s="14">
        <v>25784.5</v>
      </c>
      <c r="N72" s="14">
        <v>4746289.9000000013</v>
      </c>
      <c r="O72" s="54">
        <v>1070.1000000000001</v>
      </c>
      <c r="P72" s="54">
        <v>12965</v>
      </c>
      <c r="Q72" s="14">
        <v>4786109.5000000009</v>
      </c>
      <c r="R72" s="14">
        <v>7646700.4000000004</v>
      </c>
      <c r="S72" s="14">
        <v>6445260.4000000004</v>
      </c>
    </row>
    <row r="73" spans="1:19" s="51" customFormat="1" ht="18">
      <c r="A73" s="64" t="s">
        <v>104</v>
      </c>
      <c r="B73" s="14">
        <v>683666.2</v>
      </c>
      <c r="C73" s="14">
        <v>-2153564.4</v>
      </c>
      <c r="D73" s="14"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v>3122589.4999999991</v>
      </c>
      <c r="M73" s="14">
        <v>11883.1</v>
      </c>
      <c r="N73" s="14">
        <v>5084034.8</v>
      </c>
      <c r="O73" s="54">
        <v>1059.1000000000001</v>
      </c>
      <c r="P73" s="54">
        <v>12836.2</v>
      </c>
      <c r="Q73" s="14">
        <v>5109813.1999999993</v>
      </c>
      <c r="R73" s="14">
        <v>8232402.6999999983</v>
      </c>
      <c r="S73" s="14">
        <v>6762504.4999999981</v>
      </c>
    </row>
    <row r="74" spans="1:19" s="51" customFormat="1" ht="18">
      <c r="A74" s="64" t="s">
        <v>107</v>
      </c>
      <c r="B74" s="14">
        <v>661599.89999999991</v>
      </c>
      <c r="C74" s="14">
        <v>-2230469.2000000007</v>
      </c>
      <c r="D74" s="14"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v>3388109.1</v>
      </c>
      <c r="M74" s="14">
        <v>11821.7</v>
      </c>
      <c r="N74" s="14">
        <v>5449654.2999999998</v>
      </c>
      <c r="O74" s="54">
        <v>995.5</v>
      </c>
      <c r="P74" s="54">
        <v>12836.2</v>
      </c>
      <c r="Q74" s="14">
        <v>5475307.7000000002</v>
      </c>
      <c r="R74" s="14">
        <v>8863416.8000000007</v>
      </c>
      <c r="S74" s="14">
        <v>7294547.5</v>
      </c>
    </row>
    <row r="75" spans="1:19" s="51" customFormat="1" ht="18">
      <c r="A75" s="64" t="s">
        <v>110</v>
      </c>
      <c r="B75" s="14">
        <v>1002540.8</v>
      </c>
      <c r="C75" s="14">
        <v>-2461025.4</v>
      </c>
      <c r="D75" s="14"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-1121922.5</v>
      </c>
      <c r="K75" s="14">
        <v>-250593.6</v>
      </c>
      <c r="L75" s="14">
        <v>3774159.3000000003</v>
      </c>
      <c r="M75" s="14">
        <v>13054.900000000001</v>
      </c>
      <c r="N75" s="14">
        <v>5775342.8000000007</v>
      </c>
      <c r="O75" s="54">
        <v>1170.2</v>
      </c>
      <c r="P75" s="54">
        <v>12836.2</v>
      </c>
      <c r="Q75" s="14">
        <v>5802404.1000000015</v>
      </c>
      <c r="R75" s="14">
        <v>9576563.4000000022</v>
      </c>
      <c r="S75" s="14">
        <v>8118078.8000000017</v>
      </c>
    </row>
    <row r="76" spans="1:19" s="51" customFormat="1" ht="18">
      <c r="A76" s="64" t="s">
        <v>113</v>
      </c>
      <c r="B76" s="14">
        <v>845884.3</v>
      </c>
      <c r="C76" s="14">
        <v>-2417986.8000000003</v>
      </c>
      <c r="D76" s="14"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v>3793066.8000000007</v>
      </c>
      <c r="M76" s="14">
        <v>20128.400000000005</v>
      </c>
      <c r="N76" s="14">
        <v>5989551.2000000002</v>
      </c>
      <c r="O76" s="54">
        <v>1008.3</v>
      </c>
      <c r="P76" s="54">
        <v>12836.2</v>
      </c>
      <c r="Q76" s="14">
        <v>6023524.1000000006</v>
      </c>
      <c r="R76" s="14">
        <v>9816590.9000000022</v>
      </c>
      <c r="S76" s="14">
        <v>8244488.4000000013</v>
      </c>
    </row>
    <row r="77" spans="1:19" s="51" customFormat="1" ht="18">
      <c r="A77" s="64" t="s">
        <v>116</v>
      </c>
      <c r="B77" s="14">
        <v>746176.89999999991</v>
      </c>
      <c r="C77" s="14">
        <v>-2359494.1</v>
      </c>
      <c r="D77" s="14">
        <v>-1613317.2000000002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-1210704.8</v>
      </c>
      <c r="K77" s="14">
        <v>-292443.99999999994</v>
      </c>
      <c r="L77" s="14">
        <v>4183155.9000000013</v>
      </c>
      <c r="M77" s="14">
        <v>12345.800000000001</v>
      </c>
      <c r="N77" s="14">
        <v>6435052.0999999996</v>
      </c>
      <c r="O77" s="54">
        <v>858.6</v>
      </c>
      <c r="P77" s="54">
        <v>12836.2</v>
      </c>
      <c r="Q77" s="14">
        <v>6461092.6999999993</v>
      </c>
      <c r="R77" s="14">
        <v>10644248.600000001</v>
      </c>
      <c r="S77" s="14">
        <v>9030931.4000000004</v>
      </c>
    </row>
    <row r="78" spans="1:19" s="51" customFormat="1" ht="18">
      <c r="A78" s="64" t="s">
        <v>123</v>
      </c>
      <c r="B78" s="14">
        <v>838044.2</v>
      </c>
      <c r="C78" s="14">
        <v>-2715412.5000000005</v>
      </c>
      <c r="D78" s="14">
        <v>-1877368.3000000005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-1456509.2999999998</v>
      </c>
      <c r="K78" s="14">
        <v>-244860.29999999996</v>
      </c>
      <c r="L78" s="14">
        <v>4346384.1000000006</v>
      </c>
      <c r="M78" s="14">
        <v>12870.500000000002</v>
      </c>
      <c r="N78" s="14">
        <v>6779346.0999999996</v>
      </c>
      <c r="O78" s="54">
        <v>710</v>
      </c>
      <c r="P78" s="54">
        <v>12836.2</v>
      </c>
      <c r="Q78" s="14">
        <v>6805762.7999999998</v>
      </c>
      <c r="R78" s="14">
        <v>11152146.9</v>
      </c>
      <c r="S78" s="14">
        <v>9274778.5999999996</v>
      </c>
    </row>
    <row r="79" spans="1:19" s="51" customFormat="1" ht="18">
      <c r="A79" s="64" t="s">
        <v>127</v>
      </c>
      <c r="B79" s="14">
        <v>1022833.1</v>
      </c>
      <c r="C79" s="14">
        <v>-2995163</v>
      </c>
      <c r="D79" s="14">
        <v>-1972329.9</v>
      </c>
      <c r="E79" s="14">
        <v>132386.20000000001</v>
      </c>
      <c r="F79" s="14">
        <v>2683835.5</v>
      </c>
      <c r="G79" s="14">
        <v>937564.9</v>
      </c>
      <c r="H79" s="52">
        <v>0</v>
      </c>
      <c r="I79" s="52">
        <v>2362001.5</v>
      </c>
      <c r="J79" s="53">
        <v>-1448226.4</v>
      </c>
      <c r="K79" s="14">
        <v>-138190.5</v>
      </c>
      <c r="L79" s="14">
        <v>4529371.1999999993</v>
      </c>
      <c r="M79" s="14">
        <v>12641.9</v>
      </c>
      <c r="N79" s="14">
        <v>7133840.700000002</v>
      </c>
      <c r="O79" s="54">
        <v>682</v>
      </c>
      <c r="P79" s="54">
        <v>12836.2</v>
      </c>
      <c r="Q79" s="14">
        <v>7160000.8000000026</v>
      </c>
      <c r="R79" s="14">
        <v>11689372.000000002</v>
      </c>
      <c r="S79" s="14">
        <v>9717042.1000000015</v>
      </c>
    </row>
    <row r="80" spans="1:19" s="51" customFormat="1" ht="18">
      <c r="A80" s="64" t="s">
        <v>131</v>
      </c>
      <c r="B80" s="14">
        <v>819095.59999999986</v>
      </c>
      <c r="C80" s="14">
        <v>-2996587.8000000003</v>
      </c>
      <c r="D80" s="14">
        <v>-2177492.2000000002</v>
      </c>
      <c r="E80" s="14">
        <v>0</v>
      </c>
      <c r="F80" s="14">
        <v>2765890.9</v>
      </c>
      <c r="G80" s="14">
        <v>912528.60000000009</v>
      </c>
      <c r="H80" s="52">
        <v>0</v>
      </c>
      <c r="I80" s="52">
        <v>2351571.7000000002</v>
      </c>
      <c r="J80" s="53">
        <v>-1283238.3</v>
      </c>
      <c r="K80" s="14">
        <v>-217078.89999999997</v>
      </c>
      <c r="L80" s="14">
        <v>4529674</v>
      </c>
      <c r="M80" s="14">
        <v>12406.2</v>
      </c>
      <c r="N80" s="14">
        <v>7270191.9000000013</v>
      </c>
      <c r="O80" s="54">
        <v>612.9</v>
      </c>
      <c r="P80" s="54">
        <v>12836.2</v>
      </c>
      <c r="Q80" s="14">
        <v>7296047.200000002</v>
      </c>
      <c r="R80" s="14">
        <v>11825721.200000003</v>
      </c>
      <c r="S80" s="14">
        <v>9648229.0000000019</v>
      </c>
    </row>
    <row r="81" spans="1:19" s="51" customFormat="1">
      <c r="A81" s="66" t="s">
        <v>5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8"/>
    </row>
    <row r="82" spans="1:19" s="51" customFormat="1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1"/>
    </row>
    <row r="83" spans="1:19" s="17" customFormat="1">
      <c r="A83" s="3"/>
      <c r="B83" s="5"/>
      <c r="C83" s="5"/>
      <c r="D83" s="5"/>
      <c r="E83" s="5"/>
      <c r="F83" s="5"/>
      <c r="G83" s="5"/>
      <c r="H83" s="5"/>
      <c r="I83" s="5"/>
      <c r="J83" s="5"/>
      <c r="K83" s="6"/>
      <c r="L83" s="5"/>
      <c r="M83" s="5" t="s">
        <v>6</v>
      </c>
      <c r="N83" s="5"/>
      <c r="O83" s="9"/>
      <c r="P83" s="9"/>
      <c r="Q83" s="5"/>
      <c r="R83" s="5"/>
      <c r="S83" s="5"/>
    </row>
  </sheetData>
  <mergeCells count="9">
    <mergeCell ref="A81:S82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8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0" sqref="M20"/>
    </sheetView>
  </sheetViews>
  <sheetFormatPr baseColWidth="10"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47"/>
      <c r="C5" s="47"/>
      <c r="D5" s="47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87" t="s">
        <v>47</v>
      </c>
      <c r="C6" s="87"/>
      <c r="D6" s="87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78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9"/>
      <c r="S7" s="82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25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5" si="6">SUM(L10,Q10)</f>
        <v>726774.8</v>
      </c>
      <c r="S10" s="14">
        <f t="shared" ref="S10:S15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5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ref="Q16:Q25" si="10">SUM(M16:P16)</f>
        <v>987480.9</v>
      </c>
      <c r="R16" s="14">
        <f t="shared" ref="R16:R25" si="11">SUM(L16,Q16)</f>
        <v>1891284.1</v>
      </c>
      <c r="S16" s="14">
        <f t="shared" ref="S16:S25" si="12">SUM(D16,R16)</f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10"/>
        <v>1026681.2000000001</v>
      </c>
      <c r="R17" s="14">
        <f t="shared" si="11"/>
        <v>2149762.7000000002</v>
      </c>
      <c r="S17" s="14">
        <f t="shared" si="12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 t="shared" ref="D18:D25" si="13">SUM(B18:C18)</f>
        <v>-203644.09999999998</v>
      </c>
      <c r="E18" s="14">
        <v>210409.1</v>
      </c>
      <c r="F18" s="14">
        <v>948288.10000000009</v>
      </c>
      <c r="G18" s="14">
        <v>62763.899999999994</v>
      </c>
      <c r="H18" s="52">
        <v>40405.800000000003</v>
      </c>
      <c r="I18" s="52">
        <v>521293.6</v>
      </c>
      <c r="J18" s="53">
        <v>-360424.80000000005</v>
      </c>
      <c r="K18" s="14">
        <v>-72326.89999999998</v>
      </c>
      <c r="L18" s="14">
        <f t="shared" si="5"/>
        <v>1350408.8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 t="shared" si="10"/>
        <v>1197377.6000000003</v>
      </c>
      <c r="R18" s="14">
        <f t="shared" si="11"/>
        <v>2547786.4000000004</v>
      </c>
      <c r="S18" s="14">
        <f t="shared" si="12"/>
        <v>2344142.3000000003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si="13"/>
        <v>-215021.59999999992</v>
      </c>
      <c r="E19" s="14">
        <v>0</v>
      </c>
      <c r="F19" s="14">
        <v>1372987.2000000002</v>
      </c>
      <c r="G19" s="14">
        <v>73490.799999999988</v>
      </c>
      <c r="H19" s="52">
        <v>23686.2</v>
      </c>
      <c r="I19" s="52">
        <v>722793.2</v>
      </c>
      <c r="J19" s="53">
        <v>-450878.30000000005</v>
      </c>
      <c r="K19" s="14">
        <v>-95887.400000000009</v>
      </c>
      <c r="L19" s="14">
        <f t="shared" si="5"/>
        <v>1646191.7000000004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 t="shared" si="10"/>
        <v>1397240.3000000003</v>
      </c>
      <c r="R19" s="14">
        <f t="shared" si="11"/>
        <v>3043432.0000000009</v>
      </c>
      <c r="S19" s="14">
        <f t="shared" si="12"/>
        <v>2828410.4000000008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3"/>
        <v>-206464.79999999993</v>
      </c>
      <c r="E20" s="14">
        <v>0</v>
      </c>
      <c r="F20" s="14">
        <v>1655938.0000000002</v>
      </c>
      <c r="G20" s="14">
        <v>321833.3</v>
      </c>
      <c r="H20" s="52">
        <v>6921.2</v>
      </c>
      <c r="I20" s="52">
        <v>708283.6</v>
      </c>
      <c r="J20" s="53">
        <v>-555970.31651700009</v>
      </c>
      <c r="K20" s="14">
        <v>-72855.7</v>
      </c>
      <c r="L20" s="14">
        <f t="shared" si="5"/>
        <v>2064150.0834830001</v>
      </c>
      <c r="M20" s="14">
        <v>22446.3</v>
      </c>
      <c r="N20" s="14">
        <v>1645951.0000000002</v>
      </c>
      <c r="O20" s="54">
        <v>1185.1999999999998</v>
      </c>
      <c r="P20" s="54">
        <v>13465.5</v>
      </c>
      <c r="Q20" s="14">
        <f t="shared" si="10"/>
        <v>1683048.0000000002</v>
      </c>
      <c r="R20" s="14">
        <f t="shared" si="11"/>
        <v>3747198.0834830003</v>
      </c>
      <c r="S20" s="14">
        <f t="shared" si="12"/>
        <v>3540733.2834830005</v>
      </c>
    </row>
    <row r="21" spans="1:19" s="51" customFormat="1" ht="18">
      <c r="A21" s="56" t="s">
        <v>118</v>
      </c>
      <c r="B21" s="14">
        <v>788996.90000000014</v>
      </c>
      <c r="C21" s="14">
        <v>-1111496.1000000001</v>
      </c>
      <c r="D21" s="14">
        <f t="shared" si="13"/>
        <v>-322499.19999999995</v>
      </c>
      <c r="E21" s="14">
        <v>36124.9</v>
      </c>
      <c r="F21" s="14">
        <v>1843948.2999999998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5"/>
        <v>1953083.3999999994</v>
      </c>
      <c r="M21" s="14">
        <v>25112.399999999998</v>
      </c>
      <c r="N21" s="14">
        <v>2460871.6</v>
      </c>
      <c r="O21" s="54">
        <v>256.5</v>
      </c>
      <c r="P21" s="54">
        <v>12994.1</v>
      </c>
      <c r="Q21" s="14">
        <f t="shared" si="10"/>
        <v>2499234.6</v>
      </c>
      <c r="R21" s="14">
        <f t="shared" si="11"/>
        <v>4452318</v>
      </c>
      <c r="S21" s="14">
        <f t="shared" si="12"/>
        <v>4129818.8</v>
      </c>
    </row>
    <row r="22" spans="1:19" s="51" customFormat="1" ht="18">
      <c r="A22" s="56" t="s">
        <v>119</v>
      </c>
      <c r="B22" s="14">
        <v>626681</v>
      </c>
      <c r="C22" s="14">
        <v>-1188376.1000000001</v>
      </c>
      <c r="D22" s="14">
        <f t="shared" si="13"/>
        <v>-561695.10000000009</v>
      </c>
      <c r="E22" s="14">
        <v>3346.5</v>
      </c>
      <c r="F22" s="14">
        <v>2022427.4999999998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5"/>
        <v>2553552.6</v>
      </c>
      <c r="M22" s="14">
        <v>23728.599999999995</v>
      </c>
      <c r="N22" s="14">
        <v>3533140.9</v>
      </c>
      <c r="O22" s="54">
        <v>167.9</v>
      </c>
      <c r="P22" s="54">
        <v>12965</v>
      </c>
      <c r="Q22" s="14">
        <f t="shared" si="10"/>
        <v>3570002.4</v>
      </c>
      <c r="R22" s="14">
        <f t="shared" si="11"/>
        <v>6123555</v>
      </c>
      <c r="S22" s="14">
        <f t="shared" si="12"/>
        <v>5561859.9000000004</v>
      </c>
    </row>
    <row r="23" spans="1:19" s="51" customFormat="1" ht="18">
      <c r="A23" s="56" t="s">
        <v>120</v>
      </c>
      <c r="B23" s="14">
        <v>677864.5</v>
      </c>
      <c r="C23" s="14">
        <v>-1773190.5</v>
      </c>
      <c r="D23" s="14">
        <f t="shared" si="13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5"/>
        <v>2936589.8000000003</v>
      </c>
      <c r="M23" s="14">
        <v>24195.500000000004</v>
      </c>
      <c r="N23" s="14">
        <v>4559406.8</v>
      </c>
      <c r="O23" s="54">
        <v>1112.6000000000001</v>
      </c>
      <c r="P23" s="54">
        <v>12965</v>
      </c>
      <c r="Q23" s="14">
        <f t="shared" si="10"/>
        <v>4597679.8999999994</v>
      </c>
      <c r="R23" s="14">
        <f t="shared" si="11"/>
        <v>7534269.6999999993</v>
      </c>
      <c r="S23" s="14">
        <f t="shared" si="12"/>
        <v>6438943.6999999993</v>
      </c>
    </row>
    <row r="24" spans="1:19" s="51" customFormat="1" ht="18">
      <c r="A24" s="56" t="s">
        <v>121</v>
      </c>
      <c r="B24" s="14">
        <v>1002540.8</v>
      </c>
      <c r="C24" s="14">
        <v>-2461025.4</v>
      </c>
      <c r="D24" s="14">
        <f t="shared" si="13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-1121922.5</v>
      </c>
      <c r="K24" s="14">
        <v>-250593.6</v>
      </c>
      <c r="L24" s="14">
        <f t="shared" si="5"/>
        <v>3774159.3000000003</v>
      </c>
      <c r="M24" s="14">
        <v>13054.900000000001</v>
      </c>
      <c r="N24" s="14">
        <v>5775342.8000000007</v>
      </c>
      <c r="O24" s="54">
        <v>1170.2</v>
      </c>
      <c r="P24" s="54">
        <v>12836.2</v>
      </c>
      <c r="Q24" s="14">
        <f t="shared" si="10"/>
        <v>5802404.1000000015</v>
      </c>
      <c r="R24" s="14">
        <f t="shared" si="11"/>
        <v>9576563.4000000022</v>
      </c>
      <c r="S24" s="14">
        <f t="shared" si="12"/>
        <v>8118078.8000000026</v>
      </c>
    </row>
    <row r="25" spans="1:19" s="51" customFormat="1" ht="18">
      <c r="A25" s="56" t="s">
        <v>128</v>
      </c>
      <c r="B25" s="14">
        <v>1022833.1</v>
      </c>
      <c r="C25" s="14">
        <v>-2995163</v>
      </c>
      <c r="D25" s="14">
        <f t="shared" si="13"/>
        <v>-1972329.9</v>
      </c>
      <c r="E25" s="14">
        <v>132386.20000000001</v>
      </c>
      <c r="F25" s="14">
        <v>2683835.5</v>
      </c>
      <c r="G25" s="14">
        <v>937564.9</v>
      </c>
      <c r="H25" s="52">
        <v>0</v>
      </c>
      <c r="I25" s="52">
        <v>2362001.5</v>
      </c>
      <c r="J25" s="53">
        <v>-1448226.4</v>
      </c>
      <c r="K25" s="14">
        <v>-138190.5</v>
      </c>
      <c r="L25" s="14">
        <f t="shared" si="5"/>
        <v>4529371.1999999993</v>
      </c>
      <c r="M25" s="14">
        <v>12641.9</v>
      </c>
      <c r="N25" s="14">
        <v>7133840.700000002</v>
      </c>
      <c r="O25" s="54">
        <v>682</v>
      </c>
      <c r="P25" s="54">
        <v>12836.2</v>
      </c>
      <c r="Q25" s="14">
        <f t="shared" si="10"/>
        <v>7160000.8000000026</v>
      </c>
      <c r="R25" s="14">
        <f t="shared" si="11"/>
        <v>11689372.000000002</v>
      </c>
      <c r="S25" s="14">
        <f t="shared" si="12"/>
        <v>9717042.1000000015</v>
      </c>
    </row>
    <row r="26" spans="1:19" s="51" customFormat="1">
      <c r="A26" s="66" t="s">
        <v>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51" customFormat="1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17" customFormat="1"/>
  </sheetData>
  <mergeCells count="9">
    <mergeCell ref="A26:S27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2017-03-16T06:05:39Z</cp:lastPrinted>
  <dcterms:created xsi:type="dcterms:W3CDTF">2000-09-13T06:19:58Z</dcterms:created>
  <dcterms:modified xsi:type="dcterms:W3CDTF">2026-07-06T08:27:37Z</dcterms:modified>
</cp:coreProperties>
</file>