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" sheetId="1" r:id="rId1"/>
    <sheet name="Feuil1" sheetId="2" r:id="rId2"/>
  </sheets>
  <definedNames>
    <definedName name="_xlnm.Print_Area" localSheetId="0">'A'!$A$1:$N$249</definedName>
  </definedNames>
  <calcPr fullCalcOnLoad="1"/>
</workbook>
</file>

<file path=xl/sharedStrings.xml><?xml version="1.0" encoding="utf-8"?>
<sst xmlns="http://schemas.openxmlformats.org/spreadsheetml/2006/main" count="516" uniqueCount="60">
  <si>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</si>
  <si>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</si>
  <si>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</si>
  <si>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</si>
  <si>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</si>
  <si>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</si>
  <si>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</si>
  <si>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</si>
  <si>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</si>
  <si>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</si>
  <si>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</si>
  <si>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</si>
  <si>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</si>
  <si>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</si>
  <si>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</si>
  <si>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</si>
  <si>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</si>
  <si>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</si>
  <si>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</si>
  <si>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</si>
  <si>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</si>
  <si>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</si>
  <si>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</si>
  <si>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</si>
  <si>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</si>
  <si>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</si>
  <si>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</si>
  <si>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</si>
  <si>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</si>
  <si>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</si>
  <si>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</si>
  <si>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</si>
  <si>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</si>
  <si>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</si>
  <si>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</si>
  <si>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</si>
  <si>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</si>
  <si>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</si>
  <si>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</si>
  <si>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</si>
  <si>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</si>
  <si>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</si>
  <si>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</si>
  <si>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</si>
  <si>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</si>
  <si>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</si>
  <si>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</si>
  <si>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</si>
  <si>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</si>
  <si>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</si>
  <si>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</si>
  <si>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</si>
  <si>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</si>
  <si>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</si>
  <si>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</si>
  <si>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Campagne 2020/2021</t>
  </si>
  <si>
    <t>Source :ODECA.</t>
  </si>
  <si>
    <t>Campagne 2021/2022</t>
  </si>
  <si>
    <t>Campagne 2022/2023</t>
  </si>
  <si>
    <t>Campagne 2023/2024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</si>
</sst>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#,##0_);\(#,##0\)"/>
    <numFmt numFmtId="186" formatCode="0.0_)"/>
    <numFmt numFmtId="187" formatCode="_-* #,##0.0\ _F_-;\-* #,##0.0\ _F_-;_-* &quot;-&quot;??\ _F_-;_-@_-"/>
    <numFmt numFmtId="188" formatCode="_-* #,##0\ _F_-;\-* #,##0\ _F_-;_-* &quot;-&quot;??\ _F_-;_-@_-"/>
    <numFmt numFmtId="189" formatCode="#,##0.0_);\(#,##0.0\)"/>
    <numFmt numFmtId="190" formatCode="#,##0.00_);\(#,##0.00\)"/>
    <numFmt numFmtId="191" formatCode="#,##0.000_);\(#,##0.000\)"/>
    <numFmt numFmtId="192" formatCode="#,##0;[Red]#,##0"/>
    <numFmt numFmtId="193" formatCode="_-* #,##0.000\ _F_-;\-* #,##0.000\ _F_-;_-* &quot;-&quot;??\ _F_-;_-@_-"/>
    <numFmt numFmtId="194" formatCode="#,##0_ ;\-#,##0\ "/>
    <numFmt numFmtId="195" formatCode="#,##0.0000_);\(#,##0.0000\)"/>
    <numFmt numFmtId="196" formatCode="0_)"/>
    <numFmt numFmtId="197" formatCode="0.000_)"/>
    <numFmt numFmtId="198" formatCode="0.0000_)"/>
    <numFmt numFmtId="199" formatCode="_-* #,##0.0000\ _F_-;\-* #,##0.0000\ _F_-;_-* &quot;-&quot;??\ _F_-;_-@_-"/>
    <numFmt numFmtId="200" formatCode="0.00000_)"/>
    <numFmt numFmtId="201" formatCode="#,##0.00000_);\(#,##0.00000\)"/>
    <numFmt numFmtId="202" formatCode="#,##0.000000_);\(#,##0.000000\)"/>
    <numFmt numFmtId="203" formatCode="_-* #,##0.00000\ _F_-;\-* #,##0.00000\ _F_-;_-* &quot;-&quot;??\ _F_-;_-@_-"/>
    <numFmt numFmtId="204" formatCode="_-* #,##0.000000\ _F_-;\-* #,##0.000000\ _F_-;_-* &quot;-&quot;??\ _F_-;_-@_-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000000\ _F_-;\-* #,##0.0000000\ _F_-;_-* &quot;-&quot;??\ _F_-;_-@_-"/>
    <numFmt numFmtId="209" formatCode="_-* #\ ##0\ _F_-;\-* #\ ##0\ _F_-;_-* &quot;-&quot;??\ _F_-;_-@_-"/>
    <numFmt numFmtId="210" formatCode="#,##0.000"/>
    <numFmt numFmtId="211" formatCode="#,##0.0"/>
    <numFmt numFmtId="212" formatCode="_-* #,##0.0\ _€_-;\-* #,##0.0\ _€_-;_-* &quot;-&quot;\ _€_-;_-@_-"/>
    <numFmt numFmtId="213" formatCode="_-* #,##0.0\ _€_-;\-* #,##0.0\ _€_-;_-* &quot;-&quot;??\ _€_-;_-@_-"/>
    <numFmt numFmtId="214" formatCode="#,##0.0\ _€;\-#,##0.0\ _€"/>
    <numFmt numFmtId="215" formatCode="_-* #,##0.00\ _F_B_u_-;\-* #,##0.00\ _F_B_u_-;_-* &quot;-&quot;??\ _F_B_u_-;_-@_-"/>
    <numFmt numFmtId="216" formatCode="[$-40C]dddd\ d\ mmmm\ yyyy"/>
    <numFmt numFmtId="217" formatCode="#,##0.0000000_);\(#,##0.0000000\)"/>
    <numFmt numFmtId="218" formatCode="#,##0.00000000_);\(#,##0.00000000\)"/>
    <numFmt numFmtId="219" formatCode="#,##0.00000000"/>
    <numFmt numFmtId="220" formatCode="#,##0.000000000_);\(#,##0.000000000\)"/>
    <numFmt numFmtId="221" formatCode="#,##0.0000000000_);\(#,##0.0000000000\)"/>
    <numFmt numFmtId="222" formatCode="#,##0.00000000000_);\(#,##0.00000000000\)"/>
    <numFmt numFmtId="223" formatCode="#,##0.000000000000_);\(#,##0.000000000000\)"/>
    <numFmt numFmtId="224" formatCode="#,##0.0000"/>
    <numFmt numFmtId="225" formatCode="0.0%"/>
    <numFmt numFmtId="226" formatCode="[$-809]dd\ mmmm\ yyyy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27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6">
    <xf numFmtId="185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Alignment="1">
      <alignment horizontal="fill"/>
    </xf>
    <xf numFmtId="185" fontId="0" fillId="0" borderId="0" xfId="0" applyAlignment="1">
      <alignment horizontal="center"/>
    </xf>
    <xf numFmtId="185" fontId="0" fillId="0" borderId="0" xfId="0" applyAlignment="1">
      <alignment horizontal="right"/>
    </xf>
    <xf numFmtId="183" fontId="0" fillId="0" borderId="0" xfId="46" applyNumberFormat="1" applyFont="1" applyAlignment="1">
      <alignment/>
    </xf>
    <xf numFmtId="183" fontId="0" fillId="0" borderId="0" xfId="46" applyFont="1" applyAlignment="1" applyProtection="1">
      <alignment/>
      <protection/>
    </xf>
    <xf numFmtId="185" fontId="0" fillId="0" borderId="10" xfId="0" applyBorder="1" applyAlignment="1">
      <alignment horizontal="fill"/>
    </xf>
    <xf numFmtId="185" fontId="0" fillId="0" borderId="11" xfId="0" applyBorder="1" applyAlignment="1">
      <alignment/>
    </xf>
    <xf numFmtId="185" fontId="0" fillId="0" borderId="0" xfId="0" applyBorder="1" applyAlignment="1">
      <alignment/>
    </xf>
    <xf numFmtId="185" fontId="0" fillId="0" borderId="12" xfId="0" applyBorder="1" applyAlignment="1">
      <alignment/>
    </xf>
    <xf numFmtId="185" fontId="0" fillId="0" borderId="0" xfId="0" applyBorder="1" applyAlignment="1">
      <alignment horizontal="left"/>
    </xf>
    <xf numFmtId="185" fontId="0" fillId="0" borderId="13" xfId="0" applyBorder="1" applyAlignment="1">
      <alignment horizontal="fill"/>
    </xf>
    <xf numFmtId="185" fontId="0" fillId="0" borderId="14" xfId="0" applyBorder="1" applyAlignment="1">
      <alignment horizontal="fill"/>
    </xf>
    <xf numFmtId="185" fontId="0" fillId="0" borderId="15" xfId="0" applyBorder="1" applyAlignment="1">
      <alignment horizontal="fill"/>
    </xf>
    <xf numFmtId="185" fontId="0" fillId="0" borderId="10" xfId="0" applyBorder="1" applyAlignment="1">
      <alignment/>
    </xf>
    <xf numFmtId="185" fontId="0" fillId="0" borderId="16" xfId="0" applyBorder="1" applyAlignment="1">
      <alignment/>
    </xf>
    <xf numFmtId="185" fontId="0" fillId="0" borderId="0" xfId="0" applyBorder="1" applyAlignment="1">
      <alignment horizontal="center"/>
    </xf>
    <xf numFmtId="185" fontId="0" fillId="0" borderId="11" xfId="0" applyBorder="1" applyAlignment="1">
      <alignment horizontal="left"/>
    </xf>
    <xf numFmtId="185" fontId="0" fillId="0" borderId="0" xfId="0" applyBorder="1" applyAlignment="1">
      <alignment horizontal="right"/>
    </xf>
    <xf numFmtId="185" fontId="0" fillId="0" borderId="17" xfId="0" applyBorder="1" applyAlignment="1">
      <alignment horizontal="left"/>
    </xf>
    <xf numFmtId="185" fontId="0" fillId="0" borderId="10" xfId="0" applyBorder="1" applyAlignment="1">
      <alignment horizontal="left"/>
    </xf>
    <xf numFmtId="185" fontId="0" fillId="0" borderId="18" xfId="0" applyBorder="1" applyAlignment="1">
      <alignment/>
    </xf>
    <xf numFmtId="185" fontId="0" fillId="0" borderId="19" xfId="0" applyBorder="1" applyAlignment="1">
      <alignment horizontal="fill"/>
    </xf>
    <xf numFmtId="185" fontId="0" fillId="0" borderId="20" xfId="0" applyBorder="1" applyAlignment="1">
      <alignment/>
    </xf>
    <xf numFmtId="185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185" fontId="0" fillId="0" borderId="14" xfId="0" applyBorder="1" applyAlignment="1">
      <alignment horizontal="right"/>
    </xf>
    <xf numFmtId="185" fontId="0" fillId="0" borderId="14" xfId="0" applyBorder="1" applyAlignment="1">
      <alignment/>
    </xf>
    <xf numFmtId="185" fontId="0" fillId="0" borderId="15" xfId="0" applyBorder="1" applyAlignment="1">
      <alignment/>
    </xf>
    <xf numFmtId="185" fontId="0" fillId="0" borderId="19" xfId="0" applyBorder="1" applyAlignment="1">
      <alignment/>
    </xf>
    <xf numFmtId="185" fontId="0" fillId="0" borderId="18" xfId="0" applyBorder="1" applyAlignment="1">
      <alignment horizontal="left"/>
    </xf>
    <xf numFmtId="185" fontId="0" fillId="0" borderId="19" xfId="0" applyBorder="1" applyAlignment="1">
      <alignment horizontal="left"/>
    </xf>
    <xf numFmtId="185" fontId="0" fillId="0" borderId="20" xfId="0" applyFont="1" applyBorder="1" applyAlignment="1" applyProtection="1">
      <alignment horizontal="right"/>
      <protection locked="0"/>
    </xf>
    <xf numFmtId="185" fontId="0" fillId="0" borderId="0" xfId="0" applyFill="1" applyBorder="1" applyAlignment="1">
      <alignment/>
    </xf>
    <xf numFmtId="190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185" fontId="0" fillId="0" borderId="10" xfId="0" applyBorder="1" applyAlignment="1">
      <alignment horizontal="right"/>
    </xf>
    <xf numFmtId="185" fontId="0" fillId="0" borderId="10" xfId="0" applyFill="1" applyBorder="1" applyAlignment="1">
      <alignment/>
    </xf>
    <xf numFmtId="185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5" fontId="0" fillId="0" borderId="0" xfId="0" applyBorder="1" applyAlignment="1">
      <alignment horizontal="fill"/>
    </xf>
    <xf numFmtId="185" fontId="0" fillId="0" borderId="12" xfId="0" applyBorder="1" applyAlignment="1">
      <alignment horizontal="fill"/>
    </xf>
    <xf numFmtId="185" fontId="0" fillId="0" borderId="20" xfId="0" applyBorder="1" applyAlignment="1">
      <alignment horizontal="fill"/>
    </xf>
    <xf numFmtId="185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2" fontId="0" fillId="0" borderId="0" xfId="0" applyNumberFormat="1" applyBorder="1" applyAlignment="1">
      <alignment horizontal="right"/>
    </xf>
    <xf numFmtId="192" fontId="0" fillId="0" borderId="0" xfId="0" applyNumberFormat="1" applyBorder="1" applyAlignment="1">
      <alignment horizontal="fill"/>
    </xf>
    <xf numFmtId="19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4" fontId="0" fillId="0" borderId="0" xfId="0" applyNumberFormat="1" applyBorder="1" applyAlignment="1">
      <alignment horizontal="right"/>
    </xf>
    <xf numFmtId="194" fontId="0" fillId="0" borderId="0" xfId="46" applyNumberFormat="1" applyFont="1" applyBorder="1" applyAlignment="1">
      <alignment horizontal="right"/>
    </xf>
    <xf numFmtId="192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185" fontId="0" fillId="0" borderId="14" xfId="0" applyBorder="1" applyAlignment="1">
      <alignment horizontal="left"/>
    </xf>
    <xf numFmtId="185" fontId="0" fillId="0" borderId="14" xfId="0" applyBorder="1" applyAlignment="1">
      <alignment/>
    </xf>
    <xf numFmtId="192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92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6" applyNumberFormat="1" applyFont="1" applyBorder="1" applyAlignment="1">
      <alignment horizontal="right"/>
    </xf>
    <xf numFmtId="183" fontId="0" fillId="0" borderId="0" xfId="46" applyFont="1" applyAlignment="1">
      <alignment/>
    </xf>
    <xf numFmtId="3" fontId="0" fillId="0" borderId="0" xfId="0" applyNumberFormat="1" applyBorder="1" applyAlignment="1">
      <alignment horizontal="fill"/>
    </xf>
    <xf numFmtId="192" fontId="0" fillId="0" borderId="0" xfId="46" applyNumberFormat="1" applyFont="1" applyBorder="1" applyAlignment="1">
      <alignment horizontal="center"/>
    </xf>
    <xf numFmtId="192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5" fontId="0" fillId="0" borderId="0" xfId="0" applyNumberFormat="1" applyAlignment="1">
      <alignment/>
    </xf>
    <xf numFmtId="192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91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3" fontId="0" fillId="0" borderId="12" xfId="46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92" fontId="0" fillId="0" borderId="0" xfId="46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6" applyNumberFormat="1" applyFont="1" applyBorder="1" applyAlignment="1">
      <alignment/>
    </xf>
    <xf numFmtId="187" fontId="0" fillId="0" borderId="0" xfId="46" applyNumberFormat="1" applyFont="1" applyAlignment="1">
      <alignment/>
    </xf>
    <xf numFmtId="185" fontId="0" fillId="0" borderId="0" xfId="0" applyFont="1" applyBorder="1" applyAlignment="1" applyProtection="1">
      <alignment horizontal="right"/>
      <protection locked="0"/>
    </xf>
    <xf numFmtId="185" fontId="0" fillId="0" borderId="11" xfId="0" applyFont="1" applyBorder="1" applyAlignment="1" applyProtection="1">
      <alignment horizontal="right"/>
      <protection locked="0"/>
    </xf>
    <xf numFmtId="3" fontId="0" fillId="0" borderId="14" xfId="46" applyNumberFormat="1" applyFont="1" applyBorder="1" applyAlignment="1">
      <alignment horizontal="right"/>
    </xf>
    <xf numFmtId="192" fontId="0" fillId="0" borderId="12" xfId="46" applyNumberFormat="1" applyFont="1" applyBorder="1" applyAlignment="1">
      <alignment horizontal="center"/>
    </xf>
    <xf numFmtId="3" fontId="0" fillId="0" borderId="12" xfId="46" applyNumberFormat="1" applyFont="1" applyBorder="1" applyAlignment="1">
      <alignment/>
    </xf>
    <xf numFmtId="185" fontId="0" fillId="0" borderId="11" xfId="0" applyBorder="1" applyAlignment="1">
      <alignment horizontal="fill"/>
    </xf>
    <xf numFmtId="3" fontId="0" fillId="0" borderId="0" xfId="46" applyNumberFormat="1" applyFont="1" applyBorder="1" applyAlignment="1">
      <alignment/>
    </xf>
    <xf numFmtId="189" fontId="0" fillId="0" borderId="0" xfId="0" applyNumberFormat="1" applyBorder="1" applyAlignment="1">
      <alignment/>
    </xf>
    <xf numFmtId="193" fontId="0" fillId="0" borderId="0" xfId="46" applyNumberFormat="1" applyFont="1" applyAlignment="1">
      <alignment/>
    </xf>
    <xf numFmtId="199" fontId="0" fillId="0" borderId="0" xfId="46" applyNumberFormat="1" applyFont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185" fontId="0" fillId="0" borderId="12" xfId="0" applyBorder="1" applyAlignment="1">
      <alignment horizontal="right"/>
    </xf>
    <xf numFmtId="196" fontId="0" fillId="0" borderId="14" xfId="0" applyNumberFormat="1" applyBorder="1" applyAlignment="1" applyProtection="1">
      <alignment/>
      <protection/>
    </xf>
    <xf numFmtId="185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188" fontId="0" fillId="0" borderId="0" xfId="46" applyNumberFormat="1" applyFont="1" applyAlignment="1">
      <alignment/>
    </xf>
    <xf numFmtId="185" fontId="0" fillId="0" borderId="10" xfId="0" applyNumberFormat="1" applyBorder="1" applyAlignment="1" applyProtection="1">
      <alignment/>
      <protection/>
    </xf>
    <xf numFmtId="185" fontId="0" fillId="0" borderId="13" xfId="0" applyBorder="1" applyAlignment="1">
      <alignment/>
    </xf>
    <xf numFmtId="185" fontId="0" fillId="0" borderId="17" xfId="0" applyBorder="1" applyAlignment="1">
      <alignment/>
    </xf>
    <xf numFmtId="184" fontId="0" fillId="0" borderId="11" xfId="0" applyNumberFormat="1" applyBorder="1" applyAlignment="1" applyProtection="1">
      <alignment horizontal="left"/>
      <protection/>
    </xf>
    <xf numFmtId="185" fontId="0" fillId="0" borderId="13" xfId="0" applyBorder="1" applyAlignment="1">
      <alignment horizontal="left"/>
    </xf>
    <xf numFmtId="188" fontId="0" fillId="0" borderId="11" xfId="46" applyNumberFormat="1" applyFont="1" applyBorder="1" applyAlignment="1" applyProtection="1">
      <alignment horizontal="left"/>
      <protection/>
    </xf>
    <xf numFmtId="185" fontId="0" fillId="0" borderId="13" xfId="0" applyBorder="1" applyAlignment="1">
      <alignment horizontal="right"/>
    </xf>
    <xf numFmtId="185" fontId="0" fillId="0" borderId="11" xfId="0" applyBorder="1" applyAlignment="1">
      <alignment horizontal="right"/>
    </xf>
    <xf numFmtId="185" fontId="0" fillId="0" borderId="11" xfId="0" applyBorder="1" applyAlignment="1">
      <alignment/>
    </xf>
    <xf numFmtId="185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12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185" fontId="0" fillId="0" borderId="18" xfId="0" applyFont="1" applyBorder="1" applyAlignment="1" applyProtection="1">
      <alignment horizontal="right"/>
      <protection locked="0"/>
    </xf>
    <xf numFmtId="185" fontId="0" fillId="0" borderId="17" xfId="0" applyBorder="1" applyAlignment="1">
      <alignment/>
    </xf>
    <xf numFmtId="185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6" fontId="0" fillId="0" borderId="10" xfId="0" applyNumberFormat="1" applyBorder="1" applyAlignment="1" applyProtection="1">
      <alignment/>
      <protection/>
    </xf>
    <xf numFmtId="185" fontId="5" fillId="0" borderId="0" xfId="0" applyFont="1" applyBorder="1" applyAlignment="1">
      <alignment vertical="center"/>
    </xf>
    <xf numFmtId="185" fontId="5" fillId="0" borderId="12" xfId="0" applyFont="1" applyBorder="1" applyAlignment="1">
      <alignment vertical="center"/>
    </xf>
    <xf numFmtId="185" fontId="0" fillId="0" borderId="0" xfId="0" applyFill="1" applyBorder="1" applyAlignment="1">
      <alignment/>
    </xf>
    <xf numFmtId="185" fontId="0" fillId="0" borderId="10" xfId="0" applyFill="1" applyBorder="1" applyAlignment="1">
      <alignment/>
    </xf>
    <xf numFmtId="185" fontId="0" fillId="0" borderId="12" xfId="0" applyFill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12" xfId="0" applyBorder="1" applyAlignment="1">
      <alignment horizontal="center"/>
    </xf>
    <xf numFmtId="185" fontId="0" fillId="0" borderId="14" xfId="0" applyFill="1" applyBorder="1" applyAlignment="1">
      <alignment/>
    </xf>
    <xf numFmtId="185" fontId="0" fillId="0" borderId="16" xfId="0" applyFill="1" applyBorder="1" applyAlignment="1">
      <alignment/>
    </xf>
    <xf numFmtId="185" fontId="9" fillId="0" borderId="0" xfId="0" applyFont="1" applyAlignment="1">
      <alignment/>
    </xf>
    <xf numFmtId="199" fontId="0" fillId="0" borderId="0" xfId="46" applyNumberFormat="1" applyFont="1" applyBorder="1" applyAlignment="1">
      <alignment/>
    </xf>
    <xf numFmtId="193" fontId="0" fillId="0" borderId="0" xfId="46" applyNumberFormat="1" applyFont="1" applyBorder="1" applyAlignment="1" applyProtection="1">
      <alignment/>
      <protection/>
    </xf>
    <xf numFmtId="188" fontId="0" fillId="0" borderId="0" xfId="46" applyNumberFormat="1" applyFont="1" applyBorder="1" applyAlignment="1" applyProtection="1">
      <alignment horizontal="right"/>
      <protection/>
    </xf>
    <xf numFmtId="185" fontId="0" fillId="0" borderId="0" xfId="0" applyBorder="1" applyAlignment="1">
      <alignment wrapText="1"/>
    </xf>
    <xf numFmtId="185" fontId="0" fillId="0" borderId="15" xfId="0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10" fillId="0" borderId="0" xfId="0" applyFont="1" applyAlignment="1">
      <alignment/>
    </xf>
    <xf numFmtId="193" fontId="0" fillId="0" borderId="0" xfId="46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5" fillId="0" borderId="0" xfId="0" applyFont="1" applyBorder="1" applyAlignment="1">
      <alignment horizontal="left" vertical="center"/>
    </xf>
    <xf numFmtId="185" fontId="0" fillId="0" borderId="12" xfId="0" applyNumberFormat="1" applyBorder="1" applyAlignment="1">
      <alignment/>
    </xf>
    <xf numFmtId="190" fontId="0" fillId="0" borderId="12" xfId="0" applyNumberFormat="1" applyBorder="1" applyAlignment="1">
      <alignment/>
    </xf>
    <xf numFmtId="185" fontId="0" fillId="0" borderId="16" xfId="0" applyBorder="1" applyAlignment="1">
      <alignment horizontal="right"/>
    </xf>
    <xf numFmtId="185" fontId="0" fillId="0" borderId="15" xfId="0" applyBorder="1" applyAlignment="1">
      <alignment horizontal="right"/>
    </xf>
    <xf numFmtId="192" fontId="0" fillId="0" borderId="12" xfId="0" applyNumberFormat="1" applyBorder="1" applyAlignment="1">
      <alignment/>
    </xf>
    <xf numFmtId="192" fontId="0" fillId="0" borderId="15" xfId="0" applyNumberFormat="1" applyBorder="1" applyAlignment="1">
      <alignment horizontal="right"/>
    </xf>
    <xf numFmtId="3" fontId="0" fillId="0" borderId="12" xfId="46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85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85" fontId="0" fillId="0" borderId="12" xfId="0" applyNumberFormat="1" applyFill="1" applyBorder="1" applyAlignment="1">
      <alignment/>
    </xf>
    <xf numFmtId="185" fontId="0" fillId="0" borderId="12" xfId="0" applyBorder="1" applyAlignment="1">
      <alignment/>
    </xf>
    <xf numFmtId="185" fontId="0" fillId="0" borderId="15" xfId="0" applyBorder="1" applyAlignment="1">
      <alignment/>
    </xf>
    <xf numFmtId="185" fontId="0" fillId="0" borderId="11" xfId="0" applyBorder="1" applyAlignment="1">
      <alignment horizontal="center"/>
    </xf>
    <xf numFmtId="185" fontId="0" fillId="0" borderId="0" xfId="0" applyBorder="1" applyAlignment="1">
      <alignment vertical="center"/>
    </xf>
    <xf numFmtId="185" fontId="5" fillId="0" borderId="12" xfId="0" applyFont="1" applyBorder="1" applyAlignment="1">
      <alignment horizontal="left" vertical="center"/>
    </xf>
    <xf numFmtId="185" fontId="5" fillId="0" borderId="16" xfId="0" applyFont="1" applyBorder="1" applyAlignment="1">
      <alignment/>
    </xf>
    <xf numFmtId="185" fontId="0" fillId="0" borderId="10" xfId="0" applyFont="1" applyBorder="1" applyAlignment="1">
      <alignment horizontal="left"/>
    </xf>
    <xf numFmtId="185" fontId="0" fillId="0" borderId="10" xfId="0" applyFont="1" applyBorder="1" applyAlignment="1">
      <alignment/>
    </xf>
    <xf numFmtId="185" fontId="0" fillId="0" borderId="16" xfId="0" applyFont="1" applyBorder="1" applyAlignment="1">
      <alignment/>
    </xf>
    <xf numFmtId="185" fontId="0" fillId="0" borderId="14" xfId="0" applyFont="1" applyBorder="1" applyAlignment="1">
      <alignment horizontal="left"/>
    </xf>
    <xf numFmtId="185" fontId="0" fillId="0" borderId="14" xfId="0" applyFont="1" applyBorder="1" applyAlignment="1">
      <alignment/>
    </xf>
    <xf numFmtId="185" fontId="0" fillId="0" borderId="15" xfId="0" applyFont="1" applyBorder="1" applyAlignment="1">
      <alignment/>
    </xf>
    <xf numFmtId="184" fontId="0" fillId="0" borderId="0" xfId="0" applyNumberForma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84" fontId="0" fillId="0" borderId="11" xfId="0" applyNumberFormat="1" applyBorder="1" applyAlignment="1" applyProtection="1">
      <alignment horizontal="fill"/>
      <protection/>
    </xf>
    <xf numFmtId="184" fontId="0" fillId="0" borderId="0" xfId="0" applyNumberFormat="1" applyBorder="1" applyAlignment="1" applyProtection="1">
      <alignment horizontal="fill"/>
      <protection/>
    </xf>
    <xf numFmtId="185" fontId="5" fillId="0" borderId="13" xfId="0" applyFont="1" applyBorder="1" applyAlignment="1">
      <alignment horizontal="left"/>
    </xf>
    <xf numFmtId="185" fontId="0" fillId="0" borderId="0" xfId="0" applyBorder="1" applyAlignment="1">
      <alignment horizontal="center" vertical="center"/>
    </xf>
    <xf numFmtId="184" fontId="0" fillId="33" borderId="0" xfId="0" applyNumberFormat="1" applyFill="1" applyAlignment="1" applyProtection="1">
      <alignment/>
      <protection/>
    </xf>
    <xf numFmtId="185" fontId="0" fillId="0" borderId="12" xfId="0" applyBorder="1" applyAlignment="1">
      <alignment horizontal="center" vertical="center"/>
    </xf>
    <xf numFmtId="185" fontId="0" fillId="0" borderId="13" xfId="0" applyBorder="1" applyAlignment="1">
      <alignment horizontal="center"/>
    </xf>
    <xf numFmtId="187" fontId="0" fillId="0" borderId="0" xfId="46" applyNumberFormat="1" applyFont="1" applyBorder="1" applyAlignment="1" applyProtection="1">
      <alignment/>
      <protection/>
    </xf>
    <xf numFmtId="185" fontId="0" fillId="0" borderId="0" xfId="0" applyBorder="1" applyAlignment="1">
      <alignment horizontal="right" vertical="center"/>
    </xf>
    <xf numFmtId="185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9" fontId="0" fillId="0" borderId="0" xfId="0" applyNumberFormat="1" applyBorder="1" applyAlignment="1">
      <alignment horizontal="right"/>
    </xf>
    <xf numFmtId="185" fontId="0" fillId="0" borderId="0" xfId="0" applyFont="1" applyBorder="1" applyAlignment="1">
      <alignment horizontal="left"/>
    </xf>
    <xf numFmtId="185" fontId="0" fillId="0" borderId="0" xfId="0" applyFont="1" applyBorder="1" applyAlignment="1">
      <alignment/>
    </xf>
    <xf numFmtId="185" fontId="0" fillId="0" borderId="12" xfId="0" applyFont="1" applyBorder="1" applyAlignment="1">
      <alignment/>
    </xf>
    <xf numFmtId="185" fontId="0" fillId="0" borderId="18" xfId="0" applyFont="1" applyBorder="1" applyAlignment="1">
      <alignment horizontal="left"/>
    </xf>
    <xf numFmtId="185" fontId="0" fillId="0" borderId="19" xfId="0" applyFont="1" applyBorder="1" applyAlignment="1">
      <alignment horizontal="left"/>
    </xf>
    <xf numFmtId="185" fontId="5" fillId="0" borderId="17" xfId="0" applyFont="1" applyBorder="1" applyAlignment="1">
      <alignment horizontal="left"/>
    </xf>
    <xf numFmtId="185" fontId="5" fillId="0" borderId="10" xfId="0" applyFont="1" applyBorder="1" applyAlignment="1">
      <alignment horizontal="left"/>
    </xf>
    <xf numFmtId="185" fontId="5" fillId="0" borderId="16" xfId="0" applyFont="1" applyBorder="1" applyAlignment="1">
      <alignment horizontal="left"/>
    </xf>
    <xf numFmtId="185" fontId="5" fillId="0" borderId="14" xfId="0" applyFont="1" applyBorder="1" applyAlignment="1">
      <alignment horizontal="left"/>
    </xf>
    <xf numFmtId="185" fontId="5" fillId="0" borderId="15" xfId="0" applyFont="1" applyBorder="1" applyAlignment="1">
      <alignment horizontal="left"/>
    </xf>
    <xf numFmtId="185" fontId="0" fillId="0" borderId="0" xfId="0" applyFont="1" applyFill="1" applyBorder="1" applyAlignment="1">
      <alignment/>
    </xf>
    <xf numFmtId="189" fontId="0" fillId="0" borderId="0" xfId="0" applyNumberFormat="1" applyAlignment="1">
      <alignment/>
    </xf>
    <xf numFmtId="185" fontId="0" fillId="0" borderId="0" xfId="0" applyFill="1" applyAlignment="1">
      <alignment/>
    </xf>
    <xf numFmtId="187" fontId="0" fillId="0" borderId="0" xfId="46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89" fontId="5" fillId="0" borderId="10" xfId="0" applyNumberFormat="1" applyFont="1" applyBorder="1" applyAlignment="1">
      <alignment horizontal="left"/>
    </xf>
    <xf numFmtId="189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Fill="1" applyAlignment="1">
      <alignment horizontal="fill"/>
    </xf>
    <xf numFmtId="185" fontId="0" fillId="0" borderId="14" xfId="0" applyBorder="1" applyAlignment="1">
      <alignment horizontal="center"/>
    </xf>
    <xf numFmtId="185" fontId="0" fillId="0" borderId="14" xfId="0" applyBorder="1" applyAlignment="1">
      <alignment horizontal="center" vertical="center"/>
    </xf>
    <xf numFmtId="185" fontId="0" fillId="0" borderId="14" xfId="0" applyFont="1" applyFill="1" applyBorder="1" applyAlignment="1">
      <alignment/>
    </xf>
    <xf numFmtId="185" fontId="5" fillId="0" borderId="0" xfId="0" applyFont="1" applyBorder="1" applyAlignment="1">
      <alignment horizontal="left"/>
    </xf>
    <xf numFmtId="188" fontId="0" fillId="0" borderId="0" xfId="46" applyNumberFormat="1" applyFont="1" applyBorder="1" applyAlignment="1">
      <alignment/>
    </xf>
    <xf numFmtId="188" fontId="0" fillId="0" borderId="0" xfId="46" applyNumberFormat="1" applyFont="1" applyBorder="1" applyAlignment="1">
      <alignment horizontal="right"/>
    </xf>
    <xf numFmtId="188" fontId="0" fillId="0" borderId="0" xfId="46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right"/>
      <protection/>
    </xf>
    <xf numFmtId="170" fontId="0" fillId="0" borderId="0" xfId="0" applyNumberFormat="1" applyFont="1" applyBorder="1" applyAlignment="1">
      <alignment/>
    </xf>
    <xf numFmtId="185" fontId="0" fillId="33" borderId="0" xfId="0" applyFont="1" applyFill="1" applyBorder="1" applyAlignment="1">
      <alignment/>
    </xf>
    <xf numFmtId="170" fontId="0" fillId="33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01" fontId="0" fillId="0" borderId="0" xfId="0" applyNumberFormat="1" applyAlignment="1">
      <alignment/>
    </xf>
    <xf numFmtId="218" fontId="0" fillId="0" borderId="0" xfId="0" applyNumberFormat="1" applyAlignment="1">
      <alignment/>
    </xf>
    <xf numFmtId="223" fontId="0" fillId="0" borderId="0" xfId="0" applyNumberFormat="1" applyAlignment="1">
      <alignment/>
    </xf>
    <xf numFmtId="170" fontId="0" fillId="0" borderId="12" xfId="0" applyNumberFormat="1" applyFont="1" applyBorder="1" applyAlignment="1">
      <alignment/>
    </xf>
    <xf numFmtId="183" fontId="0" fillId="0" borderId="0" xfId="46" applyFont="1" applyBorder="1" applyAlignment="1">
      <alignment/>
    </xf>
    <xf numFmtId="184" fontId="0" fillId="0" borderId="18" xfId="0" applyNumberFormat="1" applyBorder="1" applyAlignment="1" applyProtection="1">
      <alignment horizontal="left"/>
      <protection/>
    </xf>
    <xf numFmtId="185" fontId="0" fillId="0" borderId="10" xfId="0" applyBorder="1" applyAlignment="1">
      <alignment horizontal="center"/>
    </xf>
    <xf numFmtId="183" fontId="0" fillId="0" borderId="12" xfId="46" applyFont="1" applyBorder="1" applyAlignment="1">
      <alignment/>
    </xf>
    <xf numFmtId="183" fontId="0" fillId="0" borderId="0" xfId="46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1590675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72"/>
  <sheetViews>
    <sheetView showGridLines="0" tabSelected="1" zoomScalePageLayoutView="0" workbookViewId="0" topLeftCell="D7">
      <pane ySplit="3" topLeftCell="A226" activePane="bottomLeft" state="frozen"/>
      <selection pane="topLeft" activeCell="A7" sqref="A7"/>
      <selection pane="bottomLeft" activeCell="P242" sqref="P242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11.3359375" style="0" customWidth="1"/>
    <col min="7" max="7" width="10.99609375" style="0" customWidth="1"/>
    <col min="8" max="8" width="9.77734375" style="0" customWidth="1"/>
    <col min="9" max="9" width="14.10546875" style="0" customWidth="1"/>
    <col min="10" max="10" width="9.88671875" style="0" customWidth="1"/>
    <col min="11" max="11" width="12.5546875" style="0" bestFit="1" customWidth="1"/>
    <col min="12" max="12" width="13.10546875" style="0" customWidth="1"/>
    <col min="13" max="13" width="9.88671875" style="0" customWidth="1"/>
    <col min="14" max="14" width="10.6640625" style="0" customWidth="1"/>
    <col min="15" max="15" width="6.99609375" style="10" bestFit="1" customWidth="1"/>
    <col min="16" max="16" width="4.4453125" style="10" customWidth="1"/>
    <col min="17" max="17" width="8.77734375" style="0" customWidth="1"/>
    <col min="18" max="18" width="9.4453125" style="0" bestFit="1" customWidth="1"/>
    <col min="19" max="19" width="18.664062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5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5" t="s">
        <v>48</v>
      </c>
      <c r="O1" s="44"/>
    </row>
    <row r="2" spans="1:14" ht="15.75">
      <c r="A2" s="34"/>
      <c r="B2" s="10"/>
      <c r="C2" s="9"/>
      <c r="D2" s="163"/>
      <c r="E2" s="163"/>
      <c r="F2" s="163"/>
      <c r="G2" s="10"/>
      <c r="H2" s="36"/>
      <c r="I2" s="10"/>
      <c r="J2" s="92"/>
      <c r="K2" s="10"/>
      <c r="L2" s="10"/>
      <c r="M2" s="10"/>
      <c r="N2" s="11"/>
    </row>
    <row r="3" spans="1:16" ht="15.75">
      <c r="A3" s="34"/>
      <c r="B3" s="10"/>
      <c r="C3" s="9"/>
      <c r="D3" s="163"/>
      <c r="E3" s="163"/>
      <c r="F3" s="163"/>
      <c r="G3" s="10"/>
      <c r="H3" s="10"/>
      <c r="I3" s="10"/>
      <c r="J3" s="10"/>
      <c r="K3" s="10"/>
      <c r="L3" s="10"/>
      <c r="M3" s="10"/>
      <c r="N3" s="11"/>
      <c r="P3" s="208" t="s">
        <v>1</v>
      </c>
    </row>
    <row r="4" spans="1:16" ht="15.75">
      <c r="A4" s="34"/>
      <c r="C4" s="9"/>
      <c r="D4" s="163"/>
      <c r="E4" s="163"/>
      <c r="F4" s="163"/>
      <c r="G4" s="145" t="s">
        <v>42</v>
      </c>
      <c r="H4" s="145"/>
      <c r="I4" s="145"/>
      <c r="J4" s="145"/>
      <c r="K4" s="145"/>
      <c r="L4" s="145"/>
      <c r="M4" s="145"/>
      <c r="N4" s="164"/>
      <c r="O4" s="145"/>
      <c r="P4" s="163"/>
    </row>
    <row r="5" spans="1:16" ht="15.75">
      <c r="A5" s="9"/>
      <c r="B5" s="10"/>
      <c r="C5" s="9"/>
      <c r="D5" s="163"/>
      <c r="E5" s="163" t="s">
        <v>49</v>
      </c>
      <c r="F5" s="163"/>
      <c r="G5" s="145" t="s">
        <v>50</v>
      </c>
      <c r="H5" s="145"/>
      <c r="I5" s="145"/>
      <c r="J5" s="145"/>
      <c r="K5" s="145"/>
      <c r="L5" s="126"/>
      <c r="M5" s="126"/>
      <c r="N5" s="127"/>
      <c r="O5" s="126"/>
      <c r="P5" s="126"/>
    </row>
    <row r="6" spans="1:16" ht="15.75">
      <c r="A6" s="13"/>
      <c r="B6" s="14"/>
      <c r="C6" s="13"/>
      <c r="D6" s="163"/>
      <c r="E6" s="163"/>
      <c r="F6" s="163"/>
      <c r="G6" s="14"/>
      <c r="H6" s="14"/>
      <c r="I6" s="14"/>
      <c r="J6" s="14"/>
      <c r="K6" s="14"/>
      <c r="L6" s="14"/>
      <c r="M6" s="14"/>
      <c r="N6" s="15"/>
      <c r="O6" s="44"/>
      <c r="P6" s="44"/>
    </row>
    <row r="7" spans="1:16" ht="15.75">
      <c r="A7" s="119" t="s">
        <v>2</v>
      </c>
      <c r="B7" s="105"/>
      <c r="C7" s="105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P7" s="20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P8" s="209"/>
    </row>
    <row r="9" spans="1:16" ht="15.75">
      <c r="A9" s="25" t="s">
        <v>25</v>
      </c>
      <c r="B9" s="86" t="s">
        <v>3</v>
      </c>
      <c r="C9" s="110" t="s">
        <v>4</v>
      </c>
      <c r="D9" s="85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97" t="s">
        <v>3</v>
      </c>
      <c r="O9" s="20"/>
      <c r="P9" s="210"/>
    </row>
    <row r="10" spans="1:18" ht="15.75">
      <c r="A10" s="31"/>
      <c r="B10" s="104" t="s">
        <v>0</v>
      </c>
      <c r="C10" s="10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P10" s="209"/>
      <c r="Q10" s="4"/>
      <c r="R10" s="4"/>
    </row>
    <row r="11" spans="1:16" ht="15.75" customHeight="1" hidden="1">
      <c r="A11" s="23"/>
      <c r="B11" s="105"/>
      <c r="C11" s="10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P11" s="209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P12" s="209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P13" s="209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P14" s="209"/>
    </row>
    <row r="15" spans="1:16" ht="15.75" customHeight="1" hidden="1">
      <c r="A15" s="27" t="s">
        <v>15</v>
      </c>
      <c r="B15" s="106"/>
      <c r="C15" s="106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97" t="s">
        <v>16</v>
      </c>
      <c r="O15" s="10">
        <v>63</v>
      </c>
      <c r="P15" s="209"/>
    </row>
    <row r="16" spans="1:16" ht="15.75" customHeight="1" hidden="1">
      <c r="A16" s="27" t="s">
        <v>17</v>
      </c>
      <c r="B16" s="106"/>
      <c r="C16" s="106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209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P17" s="209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209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209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P20" s="209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P21" s="209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P22" s="209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210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209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P25" s="209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97" t="s">
        <v>16</v>
      </c>
      <c r="O26" s="10">
        <v>8665</v>
      </c>
      <c r="P26" s="209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209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P28" s="209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P29" s="209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P30" s="209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209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209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P33" s="209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209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209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P36" s="209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P37" s="209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P38" s="209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P39" s="209"/>
    </row>
    <row r="40" spans="1:16" ht="15.75" customHeight="1" hidden="1">
      <c r="A40" s="27" t="s">
        <v>29</v>
      </c>
      <c r="B40" s="19" t="s">
        <v>27</v>
      </c>
      <c r="C40" s="108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32" t="s">
        <v>24</v>
      </c>
      <c r="O40" s="18" t="s">
        <v>24</v>
      </c>
      <c r="P40" s="209"/>
    </row>
    <row r="41" spans="1:16" ht="15.75" customHeight="1" hidden="1">
      <c r="A41" s="27" t="s">
        <v>17</v>
      </c>
      <c r="B41" s="19" t="s">
        <v>27</v>
      </c>
      <c r="C41" s="108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209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P42" s="209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32" t="s">
        <v>24</v>
      </c>
      <c r="O43" s="18" t="s">
        <v>24</v>
      </c>
      <c r="P43" s="209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209"/>
    </row>
    <row r="45" spans="1:16" ht="15.75" customHeight="1" hidden="1">
      <c r="A45" s="31"/>
      <c r="B45" s="104"/>
      <c r="C45" s="104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P45" s="209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P46" s="209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P47" s="209"/>
    </row>
    <row r="48" spans="1:16" ht="15.75" customHeight="1" hidden="1">
      <c r="A48" s="27" t="s">
        <v>29</v>
      </c>
      <c r="B48" s="108">
        <v>136</v>
      </c>
      <c r="C48" s="108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32" t="s">
        <v>24</v>
      </c>
      <c r="O48" s="18" t="s">
        <v>24</v>
      </c>
      <c r="P48" s="209"/>
    </row>
    <row r="49" spans="1:16" ht="15.75" customHeight="1" hidden="1">
      <c r="A49" s="27" t="s">
        <v>17</v>
      </c>
      <c r="B49" s="108">
        <v>136</v>
      </c>
      <c r="C49" s="108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209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P50" s="209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209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209"/>
      <c r="S52" s="6"/>
    </row>
    <row r="53" spans="1:19" ht="15.75" customHeight="1" hidden="1">
      <c r="A53" s="33"/>
      <c r="B53" s="109"/>
      <c r="C53" s="10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P53" s="209"/>
      <c r="S53" s="6"/>
    </row>
    <row r="54" spans="1:19" ht="15.75" customHeight="1" hidden="1">
      <c r="A54" s="26" t="s">
        <v>23</v>
      </c>
      <c r="B54" s="110"/>
      <c r="C54" s="1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P54" s="209"/>
      <c r="S54" s="6"/>
    </row>
    <row r="55" spans="1:19" ht="15.75" customHeight="1" hidden="1">
      <c r="A55" s="25"/>
      <c r="B55" s="110"/>
      <c r="C55" s="1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P55" s="209"/>
      <c r="S55" s="6"/>
    </row>
    <row r="56" spans="1:19" ht="15.75" customHeight="1" hidden="1">
      <c r="A56" s="27" t="s">
        <v>29</v>
      </c>
      <c r="B56" s="19" t="s">
        <v>27</v>
      </c>
      <c r="C56" s="110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32" t="s">
        <v>24</v>
      </c>
      <c r="O56" s="18" t="s">
        <v>24</v>
      </c>
      <c r="P56" s="209"/>
      <c r="S56" s="6"/>
    </row>
    <row r="57" spans="1:19" ht="15.75" customHeight="1" hidden="1">
      <c r="A57" s="27" t="s">
        <v>17</v>
      </c>
      <c r="B57" s="19" t="s">
        <v>27</v>
      </c>
      <c r="C57" s="110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209"/>
      <c r="S57" s="6"/>
    </row>
    <row r="58" spans="1:19" ht="15.75" customHeight="1" hidden="1">
      <c r="A58" s="25"/>
      <c r="B58" s="110"/>
      <c r="C58" s="110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P58" s="209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32" t="s">
        <v>24</v>
      </c>
      <c r="O59" s="18" t="s">
        <v>24</v>
      </c>
      <c r="P59" s="209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209"/>
      <c r="S60" s="6"/>
    </row>
    <row r="61" spans="1:19" ht="15.75" customHeight="1" hidden="1">
      <c r="A61" s="33"/>
      <c r="B61" s="109"/>
      <c r="C61" s="109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P61" s="209"/>
      <c r="S61" s="6"/>
    </row>
    <row r="62" spans="1:19" ht="15.75" customHeight="1" hidden="1">
      <c r="A62" s="26" t="s">
        <v>26</v>
      </c>
      <c r="B62" s="110"/>
      <c r="C62" s="110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P62" s="209"/>
      <c r="S62" s="6"/>
    </row>
    <row r="63" spans="1:19" ht="15.75" customHeight="1" hidden="1">
      <c r="A63" s="26"/>
      <c r="B63" s="110"/>
      <c r="C63" s="110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P63" s="209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32" t="s">
        <v>24</v>
      </c>
      <c r="O64" s="18" t="s">
        <v>24</v>
      </c>
      <c r="P64" s="21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46">
        <v>20753.89</v>
      </c>
      <c r="O65" s="37">
        <v>20753.89</v>
      </c>
      <c r="P65" s="209">
        <v>20753.89</v>
      </c>
      <c r="S65" s="6"/>
    </row>
    <row r="66" spans="1:19" ht="15.75" customHeight="1" hidden="1">
      <c r="A66" s="27"/>
      <c r="B66" s="110"/>
      <c r="C66" s="110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47"/>
      <c r="P66" s="209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21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97">
        <v>15443.52</v>
      </c>
      <c r="O68" s="10">
        <v>15834.48</v>
      </c>
      <c r="P68" s="209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97"/>
      <c r="P69" s="209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48"/>
      <c r="P70" s="66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97"/>
      <c r="P71" s="66"/>
      <c r="Q71" s="38"/>
      <c r="S71" s="6"/>
    </row>
    <row r="72" spans="1:19" ht="15.75" customHeight="1" hidden="1">
      <c r="A72" s="27" t="s">
        <v>29</v>
      </c>
      <c r="B72" s="110">
        <v>1807.96</v>
      </c>
      <c r="C72" s="110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97">
        <f t="shared" si="12"/>
        <v>127.90999999999622</v>
      </c>
      <c r="O72" s="20" t="s">
        <v>24</v>
      </c>
      <c r="P72" s="66" t="s">
        <v>24</v>
      </c>
      <c r="S72" s="6"/>
    </row>
    <row r="73" spans="1:19" ht="15.75" customHeight="1" hidden="1">
      <c r="A73" s="27" t="s">
        <v>17</v>
      </c>
      <c r="B73" s="110">
        <v>1807.96</v>
      </c>
      <c r="C73" s="110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1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97">
        <v>46205.09</v>
      </c>
      <c r="O73" s="20">
        <v>46205.09</v>
      </c>
      <c r="P73" s="43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1"/>
      <c r="J74" s="35"/>
      <c r="K74" s="35"/>
      <c r="L74" s="35"/>
      <c r="M74" s="35"/>
      <c r="N74" s="97"/>
      <c r="O74" s="20"/>
      <c r="P74" s="66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66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1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97">
        <v>32243</v>
      </c>
      <c r="O76" s="20">
        <v>32243</v>
      </c>
      <c r="P76" s="66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82"/>
      <c r="J77" s="14"/>
      <c r="K77" s="14"/>
      <c r="L77" s="14"/>
      <c r="M77" s="14"/>
      <c r="N77" s="15"/>
      <c r="O77" s="20"/>
      <c r="P77" s="66"/>
      <c r="Q77" s="3"/>
      <c r="R77" s="3"/>
    </row>
    <row r="78" spans="1:95" ht="15.75" customHeight="1" hidden="1">
      <c r="A78" s="32" t="s">
        <v>32</v>
      </c>
      <c r="B78" s="90"/>
      <c r="C78" s="90"/>
      <c r="D78" s="20"/>
      <c r="E78" s="44"/>
      <c r="F78" s="44"/>
      <c r="G78" s="44"/>
      <c r="H78" s="44"/>
      <c r="I78" s="68"/>
      <c r="J78" s="44"/>
      <c r="K78" s="44"/>
      <c r="L78" s="44"/>
      <c r="M78" s="44"/>
      <c r="N78" s="45"/>
      <c r="O78" s="20"/>
      <c r="P78" s="66"/>
      <c r="Q78" s="3"/>
      <c r="R78" s="3"/>
      <c r="CQ78" s="49"/>
    </row>
    <row r="79" spans="1:18" ht="15.75" customHeight="1" hidden="1">
      <c r="A79" s="46"/>
      <c r="B79" s="90"/>
      <c r="C79" s="90"/>
      <c r="D79" s="20"/>
      <c r="E79" s="44"/>
      <c r="F79" s="44"/>
      <c r="G79" s="44"/>
      <c r="H79" s="44"/>
      <c r="I79" s="68"/>
      <c r="J79" s="44"/>
      <c r="K79" s="44"/>
      <c r="L79" s="44"/>
      <c r="M79" s="44"/>
      <c r="N79" s="45"/>
      <c r="O79" s="20"/>
      <c r="P79" s="66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32" t="s">
        <v>24</v>
      </c>
      <c r="O80" s="20" t="s">
        <v>24</v>
      </c>
      <c r="P80" s="66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66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0"/>
      <c r="C82" s="90"/>
      <c r="D82" s="20"/>
      <c r="E82" s="44"/>
      <c r="F82" s="47"/>
      <c r="G82" s="52"/>
      <c r="H82" s="44"/>
      <c r="I82" s="68"/>
      <c r="J82" s="44"/>
      <c r="K82" s="44"/>
      <c r="L82" s="44"/>
      <c r="M82" s="44"/>
      <c r="N82" s="45"/>
      <c r="O82" s="20"/>
      <c r="P82" s="66"/>
      <c r="Q82" s="3"/>
      <c r="R82" s="3"/>
      <c r="T82" s="84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32" t="s">
        <v>24</v>
      </c>
      <c r="O83" s="20" t="s">
        <v>24</v>
      </c>
      <c r="P83" s="66" t="s">
        <v>24</v>
      </c>
      <c r="Q83" s="3"/>
      <c r="R83" s="3"/>
      <c r="T83" s="67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97">
        <v>5673.36</v>
      </c>
      <c r="O84" s="20">
        <v>5673.36</v>
      </c>
      <c r="P84" s="66">
        <v>5673.36</v>
      </c>
      <c r="Q84" s="3"/>
      <c r="R84" s="3"/>
      <c r="T84" s="67"/>
    </row>
    <row r="85" spans="1:20" ht="15.75" customHeight="1" hidden="1">
      <c r="A85" s="58"/>
      <c r="B85" s="107"/>
      <c r="C85" s="107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49"/>
      <c r="O85" s="20"/>
      <c r="P85" s="66"/>
      <c r="Q85" s="3"/>
      <c r="R85" s="3"/>
      <c r="T85" s="67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97"/>
      <c r="O86" s="20"/>
      <c r="P86" s="66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97"/>
      <c r="O87" s="20"/>
      <c r="P87" s="66"/>
      <c r="Q87" s="3"/>
      <c r="R87" s="3"/>
    </row>
    <row r="88" spans="1:18" ht="15.75" customHeight="1" hidden="1">
      <c r="A88" s="27" t="s">
        <v>29</v>
      </c>
      <c r="B88" s="19" t="s">
        <v>27</v>
      </c>
      <c r="C88" s="110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3">
        <f t="shared" si="15"/>
        <v>1301.020000000004</v>
      </c>
      <c r="O88" s="43">
        <f t="shared" si="15"/>
        <v>275.23999999999796</v>
      </c>
      <c r="P88" s="66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10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78">
        <v>47783.86</v>
      </c>
      <c r="O89" s="43">
        <v>48059.1</v>
      </c>
      <c r="P89" s="66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78"/>
      <c r="O90" s="43"/>
      <c r="P90" s="66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78">
        <f t="shared" si="16"/>
        <v>1402.979999999996</v>
      </c>
      <c r="O91" s="43">
        <f t="shared" si="16"/>
        <v>389.70000000000437</v>
      </c>
      <c r="P91" s="66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78">
        <v>34703.28</v>
      </c>
      <c r="O92" s="43">
        <v>35092.98</v>
      </c>
      <c r="P92" s="66">
        <v>35706.42</v>
      </c>
      <c r="Q92" s="3"/>
      <c r="R92" s="3"/>
    </row>
    <row r="93" spans="1:20" ht="15.75" customHeight="1" hidden="1">
      <c r="A93" s="24"/>
      <c r="B93" s="13"/>
      <c r="C93" s="13"/>
      <c r="D93" s="74"/>
      <c r="E93" s="14"/>
      <c r="F93" s="14"/>
      <c r="G93" s="14"/>
      <c r="H93" s="14"/>
      <c r="I93" s="82"/>
      <c r="J93" s="14"/>
      <c r="K93" s="14"/>
      <c r="L93" s="14"/>
      <c r="M93" s="14"/>
      <c r="N93" s="15"/>
      <c r="O93" s="20"/>
      <c r="P93" s="43"/>
      <c r="Q93" s="3"/>
      <c r="R93" s="3"/>
      <c r="T93" s="67"/>
    </row>
    <row r="94" spans="1:20" ht="15.75" customHeight="1" hidden="1">
      <c r="A94" s="32" t="s">
        <v>34</v>
      </c>
      <c r="B94" s="90"/>
      <c r="C94" s="90"/>
      <c r="D94" s="43"/>
      <c r="E94" s="44"/>
      <c r="F94" s="44"/>
      <c r="G94" s="44"/>
      <c r="H94" s="44"/>
      <c r="I94" s="68"/>
      <c r="J94" s="44"/>
      <c r="K94" s="44"/>
      <c r="L94" s="44"/>
      <c r="M94" s="44"/>
      <c r="N94" s="45"/>
      <c r="O94" s="20"/>
      <c r="P94" s="43"/>
      <c r="Q94" s="3"/>
      <c r="R94" s="3"/>
      <c r="T94" s="67"/>
    </row>
    <row r="95" spans="1:18" ht="15.75" customHeight="1" hidden="1">
      <c r="A95" s="46"/>
      <c r="B95" s="90"/>
      <c r="C95" s="90"/>
      <c r="D95" s="43"/>
      <c r="E95" s="44"/>
      <c r="F95" s="44"/>
      <c r="G95" s="44"/>
      <c r="H95" s="44"/>
      <c r="I95" s="68"/>
      <c r="J95" s="44"/>
      <c r="K95" s="44"/>
      <c r="L95" s="44"/>
      <c r="M95" s="44"/>
      <c r="N95" s="45"/>
      <c r="O95" s="20"/>
      <c r="P95" s="43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69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69" t="s">
        <v>24</v>
      </c>
      <c r="N96" s="88" t="s">
        <v>24</v>
      </c>
      <c r="O96" s="80" t="s">
        <v>24</v>
      </c>
      <c r="P96" s="66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0">
        <v>7948.94</v>
      </c>
      <c r="N97" s="150">
        <v>7948.94</v>
      </c>
      <c r="O97" s="51">
        <v>7948.94</v>
      </c>
      <c r="P97" s="43">
        <v>7948.94</v>
      </c>
      <c r="Q97" s="3"/>
      <c r="R97" s="3"/>
    </row>
    <row r="98" spans="1:18" ht="15.75" customHeight="1" hidden="1">
      <c r="A98" s="46"/>
      <c r="B98" s="90"/>
      <c r="C98" s="90"/>
      <c r="D98" s="43"/>
      <c r="E98" s="20"/>
      <c r="F98" s="44"/>
      <c r="G98" s="44"/>
      <c r="H98" s="44"/>
      <c r="I98" s="68"/>
      <c r="J98" s="44"/>
      <c r="K98" s="44"/>
      <c r="L98" s="68"/>
      <c r="M98" s="52"/>
      <c r="N98" s="45"/>
      <c r="O98" s="20"/>
      <c r="P98" s="43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88" t="s">
        <v>24</v>
      </c>
      <c r="O99" s="80" t="s">
        <v>24</v>
      </c>
      <c r="P99" s="66" t="s">
        <v>24</v>
      </c>
      <c r="Q99" s="3"/>
      <c r="R99" s="3"/>
    </row>
    <row r="100" spans="1:18" ht="15.75" customHeight="1" hidden="1">
      <c r="A100" s="27" t="s">
        <v>17</v>
      </c>
      <c r="B100" s="111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3">
        <v>5883.48</v>
      </c>
      <c r="O100" s="51">
        <v>5883.48</v>
      </c>
      <c r="P100" s="43">
        <v>5883.48</v>
      </c>
      <c r="Q100" s="3"/>
      <c r="R100" s="3"/>
    </row>
    <row r="101" spans="1:18" ht="15.75" customHeight="1" hidden="1">
      <c r="A101" s="58"/>
      <c r="B101" s="107"/>
      <c r="C101" s="107"/>
      <c r="D101" s="74"/>
      <c r="E101" s="28"/>
      <c r="F101" s="28"/>
      <c r="G101" s="28"/>
      <c r="H101" s="28"/>
      <c r="I101" s="74"/>
      <c r="J101" s="28"/>
      <c r="K101" s="74"/>
      <c r="L101" s="74"/>
      <c r="M101" s="61"/>
      <c r="N101" s="151"/>
      <c r="O101" s="51"/>
      <c r="P101" s="43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3"/>
      <c r="O102" s="51"/>
      <c r="P102" s="51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3"/>
      <c r="O103" s="51"/>
      <c r="P103" s="51"/>
      <c r="Q103" s="3"/>
      <c r="R103" s="3"/>
    </row>
    <row r="104" spans="1:18" ht="15.75" customHeight="1" hidden="1">
      <c r="A104" s="27" t="s">
        <v>29</v>
      </c>
      <c r="B104" s="110">
        <v>68</v>
      </c>
      <c r="C104" s="110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0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69" t="s">
        <v>24</v>
      </c>
      <c r="N104" s="88" t="s">
        <v>24</v>
      </c>
      <c r="O104" s="69" t="s">
        <v>24</v>
      </c>
      <c r="P104" s="69" t="s">
        <v>24</v>
      </c>
      <c r="Q104" s="3"/>
      <c r="R104" s="3"/>
    </row>
    <row r="105" spans="1:18" ht="15.75" customHeight="1" hidden="1">
      <c r="A105" s="27" t="s">
        <v>17</v>
      </c>
      <c r="B105" s="110">
        <v>68</v>
      </c>
      <c r="C105" s="110">
        <v>2227.83</v>
      </c>
      <c r="D105" s="43">
        <v>14522.77</v>
      </c>
      <c r="E105" s="20">
        <v>22018.59</v>
      </c>
      <c r="F105" s="43">
        <v>28756</v>
      </c>
      <c r="G105" s="80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3">
        <v>39253.83</v>
      </c>
      <c r="O105" s="51">
        <v>39253.83</v>
      </c>
      <c r="P105" s="51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3"/>
      <c r="O106" s="51"/>
      <c r="P106" s="51"/>
      <c r="Q106" s="3"/>
      <c r="R106" s="3"/>
    </row>
    <row r="107" spans="1:18" ht="15.75" customHeight="1" hidden="1">
      <c r="A107" s="26" t="s">
        <v>30</v>
      </c>
      <c r="B107" s="111" t="s">
        <v>27</v>
      </c>
      <c r="C107" s="111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83">
        <f t="shared" si="20"/>
        <v>3356.960000000001</v>
      </c>
      <c r="J107" s="83">
        <f t="shared" si="20"/>
        <v>4230.759999999998</v>
      </c>
      <c r="K107" s="83">
        <f t="shared" si="20"/>
        <v>3062.220000000001</v>
      </c>
      <c r="L107" s="83">
        <f t="shared" si="20"/>
        <v>2731.2000000000007</v>
      </c>
      <c r="M107" s="83">
        <f t="shared" si="20"/>
        <v>1197.8999999999978</v>
      </c>
      <c r="N107" s="89">
        <f t="shared" si="20"/>
        <v>1963.3200000000033</v>
      </c>
      <c r="O107" s="83">
        <f t="shared" si="20"/>
        <v>964.619999999999</v>
      </c>
      <c r="P107" s="83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11" t="s">
        <v>27</v>
      </c>
      <c r="C108" s="111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3">
        <v>28716.24</v>
      </c>
      <c r="O108" s="51">
        <v>29680.86</v>
      </c>
      <c r="P108" s="51">
        <v>29951.82</v>
      </c>
      <c r="Q108" s="3"/>
      <c r="R108" s="3"/>
    </row>
    <row r="109" spans="1:18" ht="15.75" customHeight="1" hidden="1">
      <c r="A109" s="32" t="s">
        <v>37</v>
      </c>
      <c r="B109" s="111"/>
      <c r="C109" s="111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3"/>
      <c r="O109" s="51"/>
      <c r="P109" s="51"/>
      <c r="Q109" s="3"/>
      <c r="R109" s="3"/>
    </row>
    <row r="110" spans="1:18" ht="15.75" customHeight="1" hidden="1">
      <c r="A110" s="27"/>
      <c r="B110" s="111"/>
      <c r="C110" s="111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3"/>
      <c r="O110" s="51"/>
      <c r="P110" s="51"/>
      <c r="Q110" s="3"/>
      <c r="R110" s="3"/>
    </row>
    <row r="111" spans="1:18" ht="15.75" customHeight="1" hidden="1">
      <c r="A111" s="27" t="s">
        <v>29</v>
      </c>
      <c r="B111" s="111" t="s">
        <v>27</v>
      </c>
      <c r="C111" s="111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69" t="s">
        <v>24</v>
      </c>
      <c r="L111" s="69" t="s">
        <v>24</v>
      </c>
      <c r="M111" s="69" t="s">
        <v>24</v>
      </c>
      <c r="N111" s="88" t="s">
        <v>24</v>
      </c>
      <c r="O111" s="69" t="s">
        <v>24</v>
      </c>
      <c r="P111" s="69" t="s">
        <v>24</v>
      </c>
      <c r="Q111" s="3"/>
      <c r="R111" s="3"/>
    </row>
    <row r="112" spans="1:22" ht="15.75" customHeight="1" hidden="1">
      <c r="A112" s="27" t="s">
        <v>17</v>
      </c>
      <c r="B112" s="111" t="s">
        <v>27</v>
      </c>
      <c r="C112" s="111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3">
        <v>10433.14</v>
      </c>
      <c r="O112" s="51">
        <v>10433.14</v>
      </c>
      <c r="P112" s="51">
        <v>10433.14</v>
      </c>
      <c r="Q112" s="3"/>
      <c r="R112" s="3"/>
      <c r="V112" s="72"/>
    </row>
    <row r="113" spans="1:22" ht="15.75" customHeight="1" hidden="1">
      <c r="A113" s="27"/>
      <c r="B113" s="111"/>
      <c r="C113" s="111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3"/>
      <c r="O113" s="51"/>
      <c r="P113" s="51"/>
      <c r="Q113" s="3"/>
      <c r="R113" s="3"/>
      <c r="V113" s="72"/>
    </row>
    <row r="114" spans="1:18" ht="15.75" customHeight="1" hidden="1">
      <c r="A114" s="26" t="s">
        <v>30</v>
      </c>
      <c r="B114" s="111" t="s">
        <v>27</v>
      </c>
      <c r="C114" s="111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69" t="s">
        <v>24</v>
      </c>
      <c r="L114" s="69" t="s">
        <v>24</v>
      </c>
      <c r="M114" s="69" t="s">
        <v>24</v>
      </c>
      <c r="N114" s="88" t="s">
        <v>24</v>
      </c>
      <c r="O114" s="69" t="s">
        <v>24</v>
      </c>
      <c r="P114" s="69" t="s">
        <v>24</v>
      </c>
      <c r="Q114" s="3"/>
      <c r="R114" s="3"/>
    </row>
    <row r="115" spans="1:18" ht="15.75" customHeight="1" hidden="1">
      <c r="A115" s="27" t="s">
        <v>17</v>
      </c>
      <c r="B115" s="111" t="s">
        <v>27</v>
      </c>
      <c r="C115" s="111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78">
        <v>8070.75</v>
      </c>
      <c r="O115" s="43">
        <v>8070.75</v>
      </c>
      <c r="P115" s="43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44"/>
      <c r="P116" s="44"/>
      <c r="Q116" s="3"/>
      <c r="R116" s="3"/>
    </row>
    <row r="117" spans="1:18" ht="15.75" customHeight="1" hidden="1">
      <c r="A117" s="32" t="s">
        <v>38</v>
      </c>
      <c r="B117" s="90"/>
      <c r="C117" s="90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4"/>
      <c r="Q117" s="3"/>
      <c r="R117" s="3"/>
    </row>
    <row r="118" spans="1:18" ht="15.75" customHeight="1" hidden="1">
      <c r="A118" s="46"/>
      <c r="B118" s="90"/>
      <c r="C118" s="90"/>
      <c r="D118" s="54"/>
      <c r="E118" s="44"/>
      <c r="F118" s="44"/>
      <c r="G118" s="68"/>
      <c r="H118" s="44"/>
      <c r="I118" s="44"/>
      <c r="J118" s="44"/>
      <c r="K118" s="44"/>
      <c r="L118" s="44"/>
      <c r="M118" s="44"/>
      <c r="N118" s="45"/>
      <c r="O118" s="44"/>
      <c r="P118" s="44"/>
      <c r="Q118" s="3"/>
      <c r="R118" s="3"/>
    </row>
    <row r="119" spans="1:18" ht="15.75" customHeight="1" hidden="1">
      <c r="A119" s="27" t="s">
        <v>29</v>
      </c>
      <c r="B119" s="111" t="s">
        <v>27</v>
      </c>
      <c r="C119" s="111">
        <v>1121.3</v>
      </c>
      <c r="D119" s="83">
        <f aca="true" t="shared" si="22" ref="D119:L119">D120-C120</f>
        <v>10003.720000000001</v>
      </c>
      <c r="E119" s="83">
        <f t="shared" si="22"/>
        <v>4969.389999999999</v>
      </c>
      <c r="F119" s="83">
        <f t="shared" si="22"/>
        <v>8530.772199999996</v>
      </c>
      <c r="G119" s="83">
        <f t="shared" si="22"/>
        <v>1031.147800000006</v>
      </c>
      <c r="H119" s="83">
        <f t="shared" si="22"/>
        <v>670.0499999999993</v>
      </c>
      <c r="I119" s="83">
        <f t="shared" si="22"/>
        <v>2718.619999999999</v>
      </c>
      <c r="J119" s="83">
        <f t="shared" si="22"/>
        <v>664.9500000000007</v>
      </c>
      <c r="K119" s="83">
        <f t="shared" si="22"/>
        <v>1988.2799999999988</v>
      </c>
      <c r="L119" s="66">
        <f t="shared" si="22"/>
        <v>828.755000000001</v>
      </c>
      <c r="M119" s="91" t="s">
        <v>24</v>
      </c>
      <c r="N119" s="152" t="s">
        <v>24</v>
      </c>
      <c r="O119" s="91" t="s">
        <v>24</v>
      </c>
      <c r="P119" s="66" t="s">
        <v>24</v>
      </c>
      <c r="Q119" s="3"/>
      <c r="R119" s="3"/>
    </row>
    <row r="120" spans="1:19" ht="15.75" customHeight="1" hidden="1">
      <c r="A120" s="27" t="s">
        <v>17</v>
      </c>
      <c r="B120" s="111" t="s">
        <v>27</v>
      </c>
      <c r="C120" s="111">
        <v>1121.3</v>
      </c>
      <c r="D120" s="91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77">
        <v>32526.985</v>
      </c>
      <c r="O120" s="66">
        <v>32526.985</v>
      </c>
      <c r="P120" s="66">
        <v>32526.985</v>
      </c>
      <c r="Q120" s="3"/>
      <c r="R120" s="3"/>
      <c r="S120" s="72"/>
    </row>
    <row r="121" spans="1:20" ht="15.75" customHeight="1" hidden="1">
      <c r="A121" s="27"/>
      <c r="B121" s="111"/>
      <c r="C121" s="90"/>
      <c r="D121" s="91"/>
      <c r="E121" s="44"/>
      <c r="F121" s="44"/>
      <c r="G121" s="68"/>
      <c r="H121" s="68"/>
      <c r="I121" s="68"/>
      <c r="J121" s="44"/>
      <c r="K121" s="68"/>
      <c r="L121" s="66"/>
      <c r="M121" s="54"/>
      <c r="N121" s="45"/>
      <c r="O121" s="44"/>
      <c r="P121" s="20"/>
      <c r="Q121" s="3"/>
      <c r="R121" s="3"/>
      <c r="T121" s="71"/>
    </row>
    <row r="122" spans="1:21" ht="15.75" customHeight="1" hidden="1">
      <c r="A122" s="26" t="s">
        <v>30</v>
      </c>
      <c r="B122" s="111" t="s">
        <v>27</v>
      </c>
      <c r="C122" s="111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52" t="s">
        <v>24</v>
      </c>
      <c r="O122" s="91" t="s">
        <v>24</v>
      </c>
      <c r="P122" s="66" t="s">
        <v>24</v>
      </c>
      <c r="Q122" s="3"/>
      <c r="R122" s="3"/>
      <c r="S122" s="38"/>
      <c r="T122" s="72"/>
      <c r="U122" s="71"/>
    </row>
    <row r="123" spans="1:19" ht="15.75" customHeight="1" hidden="1">
      <c r="A123" s="27" t="s">
        <v>17</v>
      </c>
      <c r="B123" s="111" t="s">
        <v>27</v>
      </c>
      <c r="C123" s="111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13">
        <v>24862.86</v>
      </c>
      <c r="N123" s="153">
        <v>24862.86</v>
      </c>
      <c r="O123" s="100">
        <v>24862.86</v>
      </c>
      <c r="P123" s="212">
        <v>24862.86</v>
      </c>
      <c r="Q123" s="3"/>
      <c r="R123" s="3"/>
      <c r="S123" s="71"/>
    </row>
    <row r="124" spans="1:19" ht="15.75" customHeight="1" hidden="1">
      <c r="A124" s="58"/>
      <c r="B124" s="112"/>
      <c r="C124" s="112"/>
      <c r="D124" s="60"/>
      <c r="E124" s="60"/>
      <c r="F124" s="28"/>
      <c r="G124" s="95"/>
      <c r="H124" s="62"/>
      <c r="I124" s="74"/>
      <c r="J124" s="62"/>
      <c r="K124" s="74"/>
      <c r="L124" s="87"/>
      <c r="M124" s="96"/>
      <c r="N124" s="154"/>
      <c r="O124" s="100"/>
      <c r="P124" s="100"/>
      <c r="Q124" s="3"/>
      <c r="R124" s="3"/>
      <c r="S124" s="71"/>
    </row>
    <row r="125" spans="1:19" ht="15.75" customHeight="1" hidden="1">
      <c r="A125" s="32" t="s">
        <v>39</v>
      </c>
      <c r="B125" s="111"/>
      <c r="C125" s="111"/>
      <c r="D125" s="47"/>
      <c r="E125" s="47"/>
      <c r="F125" s="20"/>
      <c r="G125" s="42"/>
      <c r="H125" s="54"/>
      <c r="I125" s="43"/>
      <c r="J125" s="54"/>
      <c r="K125" s="43"/>
      <c r="L125" s="66"/>
      <c r="M125" s="113"/>
      <c r="N125" s="153"/>
      <c r="O125" s="100"/>
      <c r="P125" s="100"/>
      <c r="Q125" s="3"/>
      <c r="R125" s="3"/>
      <c r="S125" s="71"/>
    </row>
    <row r="126" spans="1:19" ht="15.75" customHeight="1" hidden="1">
      <c r="A126" s="27"/>
      <c r="B126" s="111"/>
      <c r="C126" s="111"/>
      <c r="D126" s="47"/>
      <c r="E126" s="47"/>
      <c r="F126" s="20"/>
      <c r="G126" s="42"/>
      <c r="H126" s="54"/>
      <c r="I126" s="43"/>
      <c r="J126" s="54"/>
      <c r="K126" s="43"/>
      <c r="L126" s="66"/>
      <c r="M126" s="113"/>
      <c r="N126" s="153"/>
      <c r="O126" s="100"/>
      <c r="P126" s="100"/>
      <c r="Q126" s="44"/>
      <c r="R126" s="3"/>
      <c r="S126" s="71"/>
    </row>
    <row r="127" spans="1:19" ht="15.75" customHeight="1" hidden="1">
      <c r="A127" s="27" t="s">
        <v>29</v>
      </c>
      <c r="B127" s="111" t="s">
        <v>27</v>
      </c>
      <c r="C127" s="111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69" t="s">
        <v>24</v>
      </c>
      <c r="J127" s="69" t="s">
        <v>24</v>
      </c>
      <c r="K127" s="69" t="s">
        <v>24</v>
      </c>
      <c r="L127" s="69" t="s">
        <v>24</v>
      </c>
      <c r="M127" s="69" t="s">
        <v>24</v>
      </c>
      <c r="N127" s="88" t="s">
        <v>24</v>
      </c>
      <c r="O127" s="69" t="s">
        <v>24</v>
      </c>
      <c r="P127" s="69" t="s">
        <v>24</v>
      </c>
      <c r="Q127" s="44"/>
      <c r="R127" s="3"/>
      <c r="S127" s="71"/>
    </row>
    <row r="128" spans="1:19" ht="15.75" customHeight="1" hidden="1">
      <c r="A128" s="27" t="s">
        <v>17</v>
      </c>
      <c r="B128" s="111" t="s">
        <v>27</v>
      </c>
      <c r="C128" s="111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14">
        <v>9056.2305</v>
      </c>
      <c r="I128" s="114">
        <v>9056.2305</v>
      </c>
      <c r="J128" s="114">
        <v>9056.2305</v>
      </c>
      <c r="K128" s="114">
        <v>9056.2305</v>
      </c>
      <c r="L128" s="114">
        <v>9056.2305</v>
      </c>
      <c r="M128" s="114">
        <v>9056.2305</v>
      </c>
      <c r="N128" s="115">
        <v>9056.2305</v>
      </c>
      <c r="O128" s="114">
        <v>9056.2305</v>
      </c>
      <c r="P128" s="114">
        <v>9056.2305</v>
      </c>
      <c r="Q128" s="44"/>
      <c r="R128" s="3"/>
      <c r="S128" s="71"/>
    </row>
    <row r="129" spans="1:19" ht="15.75" customHeight="1" hidden="1">
      <c r="A129" s="27"/>
      <c r="B129" s="111"/>
      <c r="C129" s="111"/>
      <c r="D129" s="47"/>
      <c r="E129" s="47"/>
      <c r="F129" s="43"/>
      <c r="G129" s="42"/>
      <c r="H129" s="54"/>
      <c r="I129" s="43"/>
      <c r="J129" s="54"/>
      <c r="K129" s="43"/>
      <c r="L129" s="66"/>
      <c r="M129" s="113"/>
      <c r="N129" s="153"/>
      <c r="O129" s="100"/>
      <c r="P129" s="100"/>
      <c r="Q129" s="44"/>
      <c r="R129" s="3"/>
      <c r="S129" s="71"/>
    </row>
    <row r="130" spans="1:19" ht="15.75" customHeight="1" hidden="1">
      <c r="A130" s="26" t="s">
        <v>30</v>
      </c>
      <c r="B130" s="111" t="s">
        <v>27</v>
      </c>
      <c r="C130" s="111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55">
        <f t="shared" si="24"/>
        <v>314.9269999999997</v>
      </c>
      <c r="O130" s="69" t="s">
        <v>24</v>
      </c>
      <c r="P130" s="69" t="s">
        <v>24</v>
      </c>
      <c r="Q130" s="44"/>
      <c r="R130" s="3"/>
      <c r="S130" s="71"/>
    </row>
    <row r="131" spans="1:19" ht="15.75" customHeight="1" hidden="1">
      <c r="A131" s="27" t="s">
        <v>17</v>
      </c>
      <c r="B131" s="111" t="s">
        <v>27</v>
      </c>
      <c r="C131" s="111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16">
        <v>5875.11</v>
      </c>
      <c r="L131" s="114">
        <v>6491.499</v>
      </c>
      <c r="M131" s="10">
        <v>6499.073</v>
      </c>
      <c r="N131" s="78">
        <v>6814</v>
      </c>
      <c r="O131" s="43">
        <v>6814</v>
      </c>
      <c r="P131" s="43">
        <v>6814</v>
      </c>
      <c r="Q131" s="44"/>
      <c r="R131" s="3"/>
      <c r="S131" s="71"/>
    </row>
    <row r="132" spans="1:19" ht="15.75" customHeight="1" hidden="1">
      <c r="A132" s="58"/>
      <c r="B132" s="112"/>
      <c r="C132" s="112"/>
      <c r="D132" s="60"/>
      <c r="E132" s="60"/>
      <c r="F132" s="74"/>
      <c r="G132" s="95"/>
      <c r="H132" s="62"/>
      <c r="I132" s="74"/>
      <c r="J132" s="29"/>
      <c r="K132" s="98"/>
      <c r="L132" s="99"/>
      <c r="M132" s="29"/>
      <c r="N132" s="79"/>
      <c r="O132" s="43"/>
      <c r="P132" s="100"/>
      <c r="Q132" s="44"/>
      <c r="R132" s="3"/>
      <c r="S132" s="71"/>
    </row>
    <row r="133" spans="1:19" ht="15.75" customHeight="1" hidden="1">
      <c r="A133" s="26" t="s">
        <v>40</v>
      </c>
      <c r="B133" s="111"/>
      <c r="C133" s="111"/>
      <c r="D133" s="47"/>
      <c r="E133" s="47"/>
      <c r="F133" s="43"/>
      <c r="G133" s="42"/>
      <c r="H133" s="54"/>
      <c r="I133" s="43"/>
      <c r="J133" s="10"/>
      <c r="K133" s="116"/>
      <c r="L133" s="114"/>
      <c r="M133" s="10"/>
      <c r="N133" s="78"/>
      <c r="O133" s="43"/>
      <c r="P133" s="100"/>
      <c r="Q133" s="3"/>
      <c r="R133" s="3"/>
      <c r="S133" s="71"/>
    </row>
    <row r="134" spans="1:19" ht="15.75" customHeight="1" hidden="1">
      <c r="A134" s="27"/>
      <c r="B134" s="111"/>
      <c r="C134" s="111"/>
      <c r="D134" s="47"/>
      <c r="E134" s="47"/>
      <c r="F134" s="43"/>
      <c r="G134" s="42"/>
      <c r="H134" s="54"/>
      <c r="I134" s="43"/>
      <c r="J134" s="10"/>
      <c r="K134" s="116"/>
      <c r="L134" s="114"/>
      <c r="M134" s="10"/>
      <c r="N134" s="78"/>
      <c r="O134" s="43"/>
      <c r="P134" s="100"/>
      <c r="Q134" s="3"/>
      <c r="R134" s="3"/>
      <c r="S134" s="71"/>
    </row>
    <row r="135" spans="1:19" ht="15.75" customHeight="1" hidden="1">
      <c r="A135" s="27" t="s">
        <v>29</v>
      </c>
      <c r="B135" s="111" t="s">
        <v>27</v>
      </c>
      <c r="C135" s="111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69" t="s">
        <v>24</v>
      </c>
      <c r="M135" s="69">
        <f>M136-L136</f>
        <v>35.17900000000009</v>
      </c>
      <c r="N135" s="88" t="s">
        <v>24</v>
      </c>
      <c r="O135" s="69" t="s">
        <v>24</v>
      </c>
      <c r="P135" s="69" t="s">
        <v>24</v>
      </c>
      <c r="Q135" s="3"/>
      <c r="R135" s="3"/>
      <c r="S135" s="71"/>
    </row>
    <row r="136" spans="1:19" ht="15.75" customHeight="1" hidden="1">
      <c r="A136" s="27" t="s">
        <v>17</v>
      </c>
      <c r="B136" s="111" t="s">
        <v>27</v>
      </c>
      <c r="C136" s="111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14">
        <v>31408.664</v>
      </c>
      <c r="M136" s="114">
        <v>31443.843</v>
      </c>
      <c r="N136" s="115">
        <v>31443.843</v>
      </c>
      <c r="O136" s="114">
        <v>31443.843</v>
      </c>
      <c r="P136" s="114">
        <v>31443.843</v>
      </c>
      <c r="Q136" s="3"/>
      <c r="R136" s="3"/>
      <c r="S136" s="71"/>
    </row>
    <row r="137" spans="1:19" ht="15.75" customHeight="1" hidden="1">
      <c r="A137" s="27"/>
      <c r="B137" s="111"/>
      <c r="C137" s="111"/>
      <c r="D137" s="47"/>
      <c r="E137" s="47"/>
      <c r="F137" s="43"/>
      <c r="G137" s="42"/>
      <c r="H137" s="54"/>
      <c r="I137" s="43"/>
      <c r="J137" s="10"/>
      <c r="K137" s="116"/>
      <c r="L137" s="114"/>
      <c r="M137" s="10"/>
      <c r="N137" s="78"/>
      <c r="O137" s="69"/>
      <c r="P137" s="100"/>
      <c r="Q137" s="3"/>
      <c r="R137" s="3"/>
      <c r="S137" s="71"/>
    </row>
    <row r="138" spans="1:19" ht="15.75" customHeight="1" hidden="1">
      <c r="A138" s="26" t="s">
        <v>30</v>
      </c>
      <c r="B138" s="111" t="s">
        <v>27</v>
      </c>
      <c r="C138" s="111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56" t="s">
        <v>16</v>
      </c>
      <c r="O138" s="69" t="s">
        <v>24</v>
      </c>
      <c r="P138" s="69" t="s">
        <v>24</v>
      </c>
      <c r="Q138" s="3"/>
      <c r="R138" s="3"/>
      <c r="S138" s="71"/>
    </row>
    <row r="139" spans="1:21" ht="15.75" customHeight="1" hidden="1">
      <c r="A139" s="27" t="s">
        <v>17</v>
      </c>
      <c r="B139" s="111" t="s">
        <v>27</v>
      </c>
      <c r="C139" s="111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17">
        <v>24129.508</v>
      </c>
      <c r="N139" s="157">
        <v>24129.508</v>
      </c>
      <c r="O139" s="117">
        <v>24129.508</v>
      </c>
      <c r="P139" s="117">
        <v>24129.508</v>
      </c>
      <c r="Q139" s="44"/>
      <c r="R139" s="3"/>
      <c r="S139" s="94"/>
      <c r="T139" s="38"/>
      <c r="U139" s="71"/>
    </row>
    <row r="140" spans="1:19" ht="15.75" customHeight="1" hidden="1">
      <c r="A140" s="32" t="s">
        <v>41</v>
      </c>
      <c r="B140" s="120"/>
      <c r="C140" s="120"/>
      <c r="D140" s="121"/>
      <c r="E140" s="121"/>
      <c r="F140" s="122"/>
      <c r="G140" s="123"/>
      <c r="H140" s="124"/>
      <c r="I140" s="122"/>
      <c r="J140" s="16"/>
      <c r="K140" s="125"/>
      <c r="L140" s="103"/>
      <c r="M140" s="16"/>
      <c r="N140" s="158"/>
      <c r="O140" s="43"/>
      <c r="P140" s="100"/>
      <c r="Q140" s="3"/>
      <c r="R140" s="3"/>
      <c r="S140" s="71"/>
    </row>
    <row r="141" spans="1:19" ht="15.75" customHeight="1" hidden="1">
      <c r="A141" s="27"/>
      <c r="B141" s="111"/>
      <c r="C141" s="111"/>
      <c r="D141" s="47"/>
      <c r="E141" s="47"/>
      <c r="F141" s="43"/>
      <c r="G141" s="42"/>
      <c r="H141" s="54"/>
      <c r="I141" s="43"/>
      <c r="J141" s="10"/>
      <c r="K141" s="116"/>
      <c r="L141" s="114"/>
      <c r="M141" s="10"/>
      <c r="N141" s="11"/>
      <c r="O141" s="43"/>
      <c r="P141" s="100"/>
      <c r="Q141" s="3"/>
      <c r="R141" s="3"/>
      <c r="S141" s="71"/>
    </row>
    <row r="142" spans="1:19" ht="15.75" customHeight="1" hidden="1">
      <c r="A142" s="27" t="s">
        <v>29</v>
      </c>
      <c r="B142" s="111" t="s">
        <v>27</v>
      </c>
      <c r="C142" s="111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32" t="s">
        <v>16</v>
      </c>
      <c r="O142" s="18" t="s">
        <v>16</v>
      </c>
      <c r="P142" s="18" t="s">
        <v>16</v>
      </c>
      <c r="Q142" s="3"/>
      <c r="R142" s="3"/>
      <c r="S142" s="71"/>
    </row>
    <row r="143" spans="1:19" ht="15.75" customHeight="1" hidden="1">
      <c r="A143" s="27" t="s">
        <v>17</v>
      </c>
      <c r="B143" s="111" t="s">
        <v>27</v>
      </c>
      <c r="C143" s="111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0">
        <v>19240.353</v>
      </c>
      <c r="Q143" s="44"/>
      <c r="R143" s="3"/>
      <c r="S143" s="71"/>
    </row>
    <row r="144" spans="1:19" ht="15.75" customHeight="1" hidden="1">
      <c r="A144" s="27"/>
      <c r="B144" s="111"/>
      <c r="C144" s="111"/>
      <c r="D144" s="47"/>
      <c r="E144" s="47"/>
      <c r="F144" s="43"/>
      <c r="G144" s="42"/>
      <c r="H144" s="54"/>
      <c r="I144" s="43"/>
      <c r="J144" s="10"/>
      <c r="K144" s="116"/>
      <c r="L144" s="114"/>
      <c r="M144" s="10"/>
      <c r="N144" s="78"/>
      <c r="O144" s="43"/>
      <c r="P144" s="100"/>
      <c r="Q144" s="44"/>
      <c r="R144" s="3"/>
      <c r="S144" s="71"/>
    </row>
    <row r="145" spans="1:19" ht="15.75" customHeight="1" hidden="1">
      <c r="A145" s="26" t="s">
        <v>30</v>
      </c>
      <c r="B145" s="111" t="s">
        <v>27</v>
      </c>
      <c r="C145" s="111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32" t="s">
        <v>16</v>
      </c>
      <c r="O145" s="18" t="s">
        <v>16</v>
      </c>
      <c r="P145" s="18" t="s">
        <v>16</v>
      </c>
      <c r="Q145" s="44"/>
      <c r="R145" s="3"/>
      <c r="S145" s="71"/>
    </row>
    <row r="146" spans="1:21" ht="15.75" customHeight="1" hidden="1">
      <c r="A146" s="27" t="s">
        <v>17</v>
      </c>
      <c r="B146" s="111" t="s">
        <v>27</v>
      </c>
      <c r="C146" s="111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28">
        <v>13344.3288</v>
      </c>
      <c r="J146" s="128">
        <v>13802.0522</v>
      </c>
      <c r="K146" s="128">
        <v>13915.3387</v>
      </c>
      <c r="L146" s="128">
        <v>13915.3387</v>
      </c>
      <c r="M146" s="128">
        <v>14227.74</v>
      </c>
      <c r="N146" s="130">
        <v>14227.74</v>
      </c>
      <c r="O146" s="128">
        <v>14227.74</v>
      </c>
      <c r="P146" s="128">
        <v>14227.74</v>
      </c>
      <c r="Q146" s="44"/>
      <c r="R146" s="3"/>
      <c r="S146" s="94"/>
      <c r="T146" s="38"/>
      <c r="U146" s="71"/>
    </row>
    <row r="147" spans="1:21" ht="15.75" customHeight="1" hidden="1">
      <c r="A147" s="27"/>
      <c r="B147" s="111"/>
      <c r="C147" s="112"/>
      <c r="D147" s="60"/>
      <c r="E147" s="60"/>
      <c r="F147" s="60"/>
      <c r="G147" s="60"/>
      <c r="H147" s="60"/>
      <c r="I147" s="133"/>
      <c r="J147" s="133"/>
      <c r="K147" s="133"/>
      <c r="L147" s="133"/>
      <c r="M147" s="133"/>
      <c r="N147" s="140"/>
      <c r="O147" s="44"/>
      <c r="P147" s="44"/>
      <c r="Q147" s="44"/>
      <c r="R147" s="3"/>
      <c r="S147" s="94"/>
      <c r="T147" s="38"/>
      <c r="U147" s="71"/>
    </row>
    <row r="148" spans="1:21" ht="15.75" hidden="1">
      <c r="A148" s="32" t="s">
        <v>43</v>
      </c>
      <c r="B148" s="120"/>
      <c r="C148" s="120"/>
      <c r="D148" s="121"/>
      <c r="E148" s="121"/>
      <c r="F148" s="121"/>
      <c r="G148" s="121"/>
      <c r="H148" s="121"/>
      <c r="I148" s="129"/>
      <c r="J148" s="129"/>
      <c r="K148" s="129"/>
      <c r="L148" s="129"/>
      <c r="M148" s="129"/>
      <c r="N148" s="134"/>
      <c r="O148" s="44"/>
      <c r="P148" s="44"/>
      <c r="Q148" s="44"/>
      <c r="R148" s="3"/>
      <c r="S148" s="94"/>
      <c r="T148" s="38"/>
      <c r="U148" s="71"/>
    </row>
    <row r="149" spans="1:21" ht="15.75" hidden="1">
      <c r="A149" s="27"/>
      <c r="B149" s="111"/>
      <c r="C149" s="111"/>
      <c r="D149" s="47"/>
      <c r="E149" s="47"/>
      <c r="F149" s="47"/>
      <c r="G149" s="47"/>
      <c r="H149" s="47"/>
      <c r="I149" s="128"/>
      <c r="J149" s="128"/>
      <c r="K149" s="128"/>
      <c r="L149" s="128"/>
      <c r="M149" s="128"/>
      <c r="N149" s="130"/>
      <c r="O149" s="44"/>
      <c r="P149" s="44"/>
      <c r="Q149" s="44"/>
      <c r="R149" s="3"/>
      <c r="S149" s="94"/>
      <c r="T149" s="38"/>
      <c r="U149" s="71"/>
    </row>
    <row r="150" spans="1:21" ht="15.75" hidden="1">
      <c r="A150" s="27" t="s">
        <v>29</v>
      </c>
      <c r="B150" s="111"/>
      <c r="C150" s="111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32" t="s">
        <v>16</v>
      </c>
      <c r="O150" s="18" t="s">
        <v>16</v>
      </c>
      <c r="P150" s="18" t="s">
        <v>16</v>
      </c>
      <c r="Q150" s="44"/>
      <c r="R150" s="3"/>
      <c r="S150" s="94"/>
      <c r="T150" s="38"/>
      <c r="U150" s="71"/>
    </row>
    <row r="151" spans="1:21" ht="15.75" hidden="1">
      <c r="A151" s="27" t="s">
        <v>17</v>
      </c>
      <c r="B151" s="111"/>
      <c r="C151" s="111">
        <v>579.9</v>
      </c>
      <c r="D151" s="47">
        <v>12029.59</v>
      </c>
      <c r="E151" s="47">
        <v>24598.9583</v>
      </c>
      <c r="F151" s="128">
        <v>26556.887</v>
      </c>
      <c r="G151" s="128">
        <v>30029.8325</v>
      </c>
      <c r="H151" s="128">
        <v>30584.8202</v>
      </c>
      <c r="I151" s="128">
        <v>30718.7142</v>
      </c>
      <c r="J151" s="128">
        <v>30778.275</v>
      </c>
      <c r="K151" s="128">
        <v>30778.275</v>
      </c>
      <c r="L151" s="128">
        <v>30778.275</v>
      </c>
      <c r="M151" s="128">
        <v>30778.275</v>
      </c>
      <c r="N151" s="130">
        <v>30778.275</v>
      </c>
      <c r="O151" s="128">
        <v>30778.275</v>
      </c>
      <c r="P151" s="128">
        <v>30778.275</v>
      </c>
      <c r="Q151" s="44"/>
      <c r="R151" s="3"/>
      <c r="S151" s="94"/>
      <c r="T151" s="38"/>
      <c r="U151" s="71"/>
    </row>
    <row r="152" spans="1:21" ht="15.75" hidden="1">
      <c r="A152" s="27"/>
      <c r="B152" s="111"/>
      <c r="C152" s="111"/>
      <c r="D152" s="47"/>
      <c r="E152" s="47"/>
      <c r="F152" s="47"/>
      <c r="G152" s="47"/>
      <c r="H152" s="47"/>
      <c r="I152" s="128"/>
      <c r="J152" s="128"/>
      <c r="K152" s="128"/>
      <c r="L152" s="128"/>
      <c r="M152" s="128"/>
      <c r="N152" s="130"/>
      <c r="O152" s="44"/>
      <c r="P152" s="44"/>
      <c r="Q152" s="44"/>
      <c r="R152" s="3"/>
      <c r="S152" s="94"/>
      <c r="T152" s="38"/>
      <c r="U152" s="71"/>
    </row>
    <row r="153" spans="1:21" ht="15.75" hidden="1">
      <c r="A153" s="26" t="s">
        <v>30</v>
      </c>
      <c r="B153" s="111"/>
      <c r="C153" s="111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32" t="s">
        <v>16</v>
      </c>
      <c r="O153" s="18" t="s">
        <v>16</v>
      </c>
      <c r="P153" s="18" t="s">
        <v>16</v>
      </c>
      <c r="Q153" s="44"/>
      <c r="R153" s="3"/>
      <c r="S153" s="94"/>
      <c r="T153" s="38"/>
      <c r="U153" s="71"/>
    </row>
    <row r="154" spans="1:21" ht="15.75" hidden="1">
      <c r="A154" s="27" t="s">
        <v>17</v>
      </c>
      <c r="B154" s="111"/>
      <c r="C154" s="111" t="s">
        <v>27</v>
      </c>
      <c r="D154" s="47">
        <v>3189.719</v>
      </c>
      <c r="E154" s="47">
        <v>9484.661</v>
      </c>
      <c r="F154" s="47">
        <v>12022</v>
      </c>
      <c r="G154" s="128">
        <v>16417</v>
      </c>
      <c r="H154" s="128">
        <v>19351</v>
      </c>
      <c r="I154" s="128">
        <v>20762</v>
      </c>
      <c r="J154" s="128">
        <v>23544.9761</v>
      </c>
      <c r="K154" s="128">
        <v>23753.332</v>
      </c>
      <c r="L154" s="128">
        <v>23774.9225</v>
      </c>
      <c r="M154" s="128">
        <v>23774.9225</v>
      </c>
      <c r="N154" s="130">
        <v>23774.9225</v>
      </c>
      <c r="O154" s="128">
        <v>23774.9225</v>
      </c>
      <c r="P154" s="128">
        <v>23774.9225</v>
      </c>
      <c r="Q154" s="44"/>
      <c r="R154" s="3"/>
      <c r="S154" s="94"/>
      <c r="T154" s="38"/>
      <c r="U154" s="71"/>
    </row>
    <row r="155" spans="1:21" ht="15.75" hidden="1">
      <c r="A155" s="27"/>
      <c r="B155" s="111"/>
      <c r="C155" s="111"/>
      <c r="D155" s="47"/>
      <c r="E155" s="47"/>
      <c r="F155" s="47"/>
      <c r="G155" s="128"/>
      <c r="H155" s="128"/>
      <c r="I155" s="128"/>
      <c r="J155" s="128"/>
      <c r="K155" s="128"/>
      <c r="L155" s="128"/>
      <c r="M155" s="128"/>
      <c r="N155" s="130"/>
      <c r="O155" s="128"/>
      <c r="P155" s="128"/>
      <c r="Q155" s="44"/>
      <c r="R155" s="3"/>
      <c r="S155" s="94"/>
      <c r="T155" s="38"/>
      <c r="U155" s="71"/>
    </row>
    <row r="156" spans="1:21" ht="15.75" hidden="1">
      <c r="A156" s="32" t="s">
        <v>44</v>
      </c>
      <c r="B156" s="120"/>
      <c r="C156" s="120"/>
      <c r="D156" s="121"/>
      <c r="E156" s="121"/>
      <c r="F156" s="121"/>
      <c r="G156" s="129"/>
      <c r="H156" s="129"/>
      <c r="I156" s="129"/>
      <c r="J156" s="129"/>
      <c r="K156" s="129"/>
      <c r="L156" s="129"/>
      <c r="M156" s="129"/>
      <c r="N156" s="134"/>
      <c r="O156" s="128"/>
      <c r="P156" s="128"/>
      <c r="Q156" s="44"/>
      <c r="R156" s="3"/>
      <c r="S156" s="94"/>
      <c r="T156" s="38"/>
      <c r="U156" s="71"/>
    </row>
    <row r="157" spans="1:21" ht="15.75" hidden="1">
      <c r="A157" s="27"/>
      <c r="B157" s="111"/>
      <c r="C157" s="111"/>
      <c r="D157" s="47"/>
      <c r="E157" s="139"/>
      <c r="F157" s="47"/>
      <c r="G157" s="128"/>
      <c r="H157" s="128"/>
      <c r="I157" s="128"/>
      <c r="J157" s="128"/>
      <c r="K157" s="128"/>
      <c r="L157" s="128"/>
      <c r="M157" s="128"/>
      <c r="N157" s="130"/>
      <c r="O157" s="128"/>
      <c r="P157" s="128"/>
      <c r="Q157" s="44"/>
      <c r="R157" s="3"/>
      <c r="S157" s="94"/>
      <c r="T157" s="38"/>
      <c r="U157" s="71"/>
    </row>
    <row r="158" spans="1:21" ht="15.75" hidden="1">
      <c r="A158" s="27" t="s">
        <v>29</v>
      </c>
      <c r="B158" s="111"/>
      <c r="C158" s="111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28">
        <f>H159-G159</f>
        <v>304.5235999999986</v>
      </c>
      <c r="I158" s="128">
        <f>I159-H159</f>
        <v>2947.7646000000004</v>
      </c>
      <c r="J158" s="128">
        <f>J159-I159</f>
        <v>1351.8844000000008</v>
      </c>
      <c r="K158" s="18" t="s">
        <v>16</v>
      </c>
      <c r="L158" s="18" t="s">
        <v>16</v>
      </c>
      <c r="M158" s="18" t="s">
        <v>16</v>
      </c>
      <c r="N158" s="132" t="s">
        <v>16</v>
      </c>
      <c r="O158" s="128"/>
      <c r="P158" s="128"/>
      <c r="Q158" s="44"/>
      <c r="R158" s="3"/>
      <c r="S158" s="94"/>
      <c r="T158" s="38"/>
      <c r="U158" s="71"/>
    </row>
    <row r="159" spans="1:21" ht="15.75" hidden="1">
      <c r="A159" s="27" t="s">
        <v>17</v>
      </c>
      <c r="B159" s="111"/>
      <c r="C159" s="111" t="s">
        <v>27</v>
      </c>
      <c r="D159" s="47" t="s">
        <v>27</v>
      </c>
      <c r="E159" s="10">
        <v>7046.282999999999</v>
      </c>
      <c r="F159" s="47">
        <v>8201.51</v>
      </c>
      <c r="G159" s="128">
        <v>9529.3294</v>
      </c>
      <c r="H159" s="128">
        <v>9833.853</v>
      </c>
      <c r="I159" s="128">
        <v>12781.6176</v>
      </c>
      <c r="J159" s="128">
        <v>14133.502</v>
      </c>
      <c r="K159" s="128">
        <v>14133.502</v>
      </c>
      <c r="L159" s="128">
        <v>14133.502</v>
      </c>
      <c r="M159" s="128">
        <v>14133.502</v>
      </c>
      <c r="N159" s="130">
        <v>14133.502</v>
      </c>
      <c r="O159" s="128"/>
      <c r="P159" s="128"/>
      <c r="Q159" s="44"/>
      <c r="R159" s="3"/>
      <c r="S159" s="94"/>
      <c r="T159" s="38"/>
      <c r="U159" s="71"/>
    </row>
    <row r="160" spans="1:21" ht="15.75" hidden="1">
      <c r="A160" s="27"/>
      <c r="B160" s="111"/>
      <c r="C160" s="111"/>
      <c r="D160" s="47"/>
      <c r="E160" s="47"/>
      <c r="F160" s="47"/>
      <c r="G160" s="128"/>
      <c r="H160" s="128"/>
      <c r="I160" s="128"/>
      <c r="J160" s="128"/>
      <c r="K160" s="128"/>
      <c r="L160" s="128"/>
      <c r="M160" s="128"/>
      <c r="N160" s="130"/>
      <c r="O160" s="128"/>
      <c r="P160" s="128"/>
      <c r="Q160" s="44"/>
      <c r="R160" s="3"/>
      <c r="S160" s="102"/>
      <c r="T160" s="38"/>
      <c r="U160" s="71"/>
    </row>
    <row r="161" spans="1:21" ht="15.75" hidden="1">
      <c r="A161" s="26" t="s">
        <v>30</v>
      </c>
      <c r="B161" s="111"/>
      <c r="C161" s="111" t="s">
        <v>27</v>
      </c>
      <c r="D161" s="47" t="s">
        <v>27</v>
      </c>
      <c r="E161" s="47">
        <v>2101.2</v>
      </c>
      <c r="F161" s="47">
        <f>F162-E162</f>
        <v>742.5260000000003</v>
      </c>
      <c r="G161" s="128">
        <v>990</v>
      </c>
      <c r="H161" s="128">
        <v>2890.5207</v>
      </c>
      <c r="I161" s="128">
        <f>I162-H162</f>
        <v>751.8076999999994</v>
      </c>
      <c r="J161" s="128">
        <f>J162-I162</f>
        <v>2977.835500000001</v>
      </c>
      <c r="K161" s="128">
        <f>K162-J162</f>
        <v>299.1183999999994</v>
      </c>
      <c r="L161" s="128">
        <f>L162-K162</f>
        <v>15.899100000000544</v>
      </c>
      <c r="M161" s="18" t="s">
        <v>16</v>
      </c>
      <c r="N161" s="132" t="s">
        <v>16</v>
      </c>
      <c r="O161" s="128"/>
      <c r="P161" s="128"/>
      <c r="Q161" s="44"/>
      <c r="R161" s="3"/>
      <c r="S161" s="102"/>
      <c r="T161" s="38"/>
      <c r="U161" s="71"/>
    </row>
    <row r="162" spans="1:21" ht="15.75" hidden="1">
      <c r="A162" s="27" t="s">
        <v>17</v>
      </c>
      <c r="B162" s="111"/>
      <c r="C162" s="111" t="s">
        <v>27</v>
      </c>
      <c r="D162" s="47" t="s">
        <v>27</v>
      </c>
      <c r="E162" s="47">
        <v>2101.2</v>
      </c>
      <c r="F162" s="47">
        <v>2843.726</v>
      </c>
      <c r="G162" s="128">
        <v>3834.3146</v>
      </c>
      <c r="H162" s="128">
        <v>6724.7353</v>
      </c>
      <c r="I162" s="128">
        <v>7476.543</v>
      </c>
      <c r="J162" s="128">
        <v>10454.3785</v>
      </c>
      <c r="K162" s="128">
        <v>10753.4969</v>
      </c>
      <c r="L162" s="128">
        <v>10769.396</v>
      </c>
      <c r="M162" s="128">
        <v>10769.396</v>
      </c>
      <c r="N162" s="130">
        <v>10769.396</v>
      </c>
      <c r="O162" s="128"/>
      <c r="P162" s="128"/>
      <c r="Q162" s="44"/>
      <c r="R162" s="3"/>
      <c r="S162" s="102"/>
      <c r="T162" s="38"/>
      <c r="U162" s="71"/>
    </row>
    <row r="163" spans="1:21" ht="15.75" hidden="1">
      <c r="A163" s="58"/>
      <c r="B163" s="112"/>
      <c r="C163" s="112"/>
      <c r="D163" s="60"/>
      <c r="E163" s="60"/>
      <c r="F163" s="60"/>
      <c r="G163" s="133"/>
      <c r="H163" s="133"/>
      <c r="I163" s="133"/>
      <c r="J163" s="133"/>
      <c r="K163" s="133"/>
      <c r="L163" s="133"/>
      <c r="M163" s="133"/>
      <c r="N163" s="140"/>
      <c r="O163" s="128"/>
      <c r="P163" s="128"/>
      <c r="Q163" s="44"/>
      <c r="R163" s="3"/>
      <c r="S163" s="102"/>
      <c r="T163" s="38"/>
      <c r="U163" s="71"/>
    </row>
    <row r="164" spans="1:21" ht="15.75" hidden="1">
      <c r="A164" s="32" t="s">
        <v>45</v>
      </c>
      <c r="B164" s="121"/>
      <c r="C164" s="120"/>
      <c r="D164" s="121"/>
      <c r="E164" s="121"/>
      <c r="F164" s="121"/>
      <c r="G164" s="129"/>
      <c r="H164" s="129"/>
      <c r="I164" s="129"/>
      <c r="J164" s="129"/>
      <c r="K164" s="129"/>
      <c r="L164" s="129"/>
      <c r="M164" s="129"/>
      <c r="N164" s="134"/>
      <c r="O164" s="128"/>
      <c r="P164" s="128"/>
      <c r="Q164" s="44"/>
      <c r="R164" s="3"/>
      <c r="S164" s="102"/>
      <c r="T164" s="38"/>
      <c r="U164" s="71"/>
    </row>
    <row r="165" spans="1:21" ht="15.75" hidden="1">
      <c r="A165" s="27"/>
      <c r="B165" s="47"/>
      <c r="C165" s="111"/>
      <c r="D165" s="47"/>
      <c r="E165" s="47"/>
      <c r="F165" s="47"/>
      <c r="G165" s="128"/>
      <c r="H165" s="128"/>
      <c r="I165" s="128"/>
      <c r="J165" s="128"/>
      <c r="K165" s="128"/>
      <c r="L165" s="128"/>
      <c r="M165" s="128"/>
      <c r="N165" s="130"/>
      <c r="O165" s="128"/>
      <c r="P165" s="128"/>
      <c r="Q165" s="44"/>
      <c r="R165" s="3"/>
      <c r="S165" s="102"/>
      <c r="T165" s="38"/>
      <c r="U165" s="71"/>
    </row>
    <row r="166" spans="1:21" ht="15.75" hidden="1">
      <c r="A166" s="27" t="s">
        <v>29</v>
      </c>
      <c r="B166" s="47"/>
      <c r="C166" s="111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32" t="s">
        <v>16</v>
      </c>
      <c r="O166" s="128"/>
      <c r="P166" s="128"/>
      <c r="Q166" s="44"/>
      <c r="R166" s="3"/>
      <c r="S166" s="102"/>
      <c r="T166" s="38"/>
      <c r="U166" s="71"/>
    </row>
    <row r="167" spans="1:21" ht="15.75" hidden="1">
      <c r="A167" s="27" t="s">
        <v>17</v>
      </c>
      <c r="B167" s="47"/>
      <c r="C167" s="111">
        <v>440.583</v>
      </c>
      <c r="D167" s="47">
        <v>6254.136</v>
      </c>
      <c r="E167" s="47">
        <v>11127.5637</v>
      </c>
      <c r="F167" s="128">
        <v>15451.916</v>
      </c>
      <c r="G167" s="128">
        <f>13414.557+3743.898</f>
        <v>17158.455</v>
      </c>
      <c r="H167" s="128">
        <v>18269.67</v>
      </c>
      <c r="I167" s="141">
        <v>18450.037</v>
      </c>
      <c r="J167" s="141">
        <v>18450</v>
      </c>
      <c r="K167" s="141">
        <v>18450</v>
      </c>
      <c r="L167" s="141">
        <v>18450</v>
      </c>
      <c r="M167" s="141">
        <v>18450</v>
      </c>
      <c r="N167" s="159">
        <v>18450</v>
      </c>
      <c r="O167" s="128"/>
      <c r="P167" s="128"/>
      <c r="Q167" s="44"/>
      <c r="R167" s="3"/>
      <c r="S167" s="94"/>
      <c r="T167" s="38"/>
      <c r="U167" s="71"/>
    </row>
    <row r="168" spans="1:21" ht="15.75" hidden="1">
      <c r="A168" s="27"/>
      <c r="B168" s="47"/>
      <c r="C168" s="111"/>
      <c r="D168" s="47"/>
      <c r="E168" s="47"/>
      <c r="F168" s="47"/>
      <c r="G168" s="128"/>
      <c r="H168" s="128"/>
      <c r="I168" s="141"/>
      <c r="J168" s="128"/>
      <c r="K168" s="128"/>
      <c r="L168" s="128"/>
      <c r="M168" s="128"/>
      <c r="N168" s="130"/>
      <c r="O168" s="128"/>
      <c r="P168" s="128"/>
      <c r="Q168" s="44"/>
      <c r="R168" s="3"/>
      <c r="S168" s="94"/>
      <c r="T168" s="38"/>
      <c r="U168" s="71"/>
    </row>
    <row r="169" spans="1:21" ht="15.75" hidden="1">
      <c r="A169" s="26" t="s">
        <v>30</v>
      </c>
      <c r="B169" s="47"/>
      <c r="C169" s="111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17">
        <f t="shared" si="31"/>
        <v>2974.2027</v>
      </c>
      <c r="J169" s="18" t="s">
        <v>16</v>
      </c>
      <c r="K169" s="18" t="s">
        <v>16</v>
      </c>
      <c r="L169" s="128">
        <v>962</v>
      </c>
      <c r="M169" s="128">
        <f>M170-L170</f>
        <v>1132.2430000000004</v>
      </c>
      <c r="N169" s="132" t="s">
        <v>16</v>
      </c>
      <c r="O169" s="128"/>
      <c r="P169" s="128"/>
      <c r="Q169" s="44"/>
      <c r="R169" s="3"/>
      <c r="S169" s="94"/>
      <c r="T169" s="38"/>
      <c r="U169" s="71"/>
    </row>
    <row r="170" spans="1:20" ht="15.75" hidden="1">
      <c r="A170" s="27" t="s">
        <v>17</v>
      </c>
      <c r="B170" s="14"/>
      <c r="C170" s="111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17">
        <v>12829.499</v>
      </c>
      <c r="J170" s="117">
        <v>12829.499</v>
      </c>
      <c r="K170" s="117">
        <v>12829.499</v>
      </c>
      <c r="L170" s="47">
        <v>13790.97</v>
      </c>
      <c r="M170" s="47">
        <v>14923.213</v>
      </c>
      <c r="N170" s="160">
        <v>14923.213</v>
      </c>
      <c r="O170" s="44"/>
      <c r="P170" s="44"/>
      <c r="Q170" s="3"/>
      <c r="R170" s="3"/>
      <c r="S170" s="94"/>
      <c r="T170" s="72"/>
    </row>
    <row r="171" spans="1:20" ht="15.75" hidden="1">
      <c r="A171" s="58"/>
      <c r="B171" s="14"/>
      <c r="C171" s="112"/>
      <c r="D171" s="60"/>
      <c r="E171" s="60"/>
      <c r="F171" s="60"/>
      <c r="G171" s="60"/>
      <c r="H171" s="60"/>
      <c r="I171" s="144"/>
      <c r="J171" s="144"/>
      <c r="K171" s="144"/>
      <c r="L171" s="60"/>
      <c r="M171" s="60"/>
      <c r="N171" s="161"/>
      <c r="O171" s="44"/>
      <c r="P171" s="44"/>
      <c r="Q171" s="3"/>
      <c r="R171" s="3"/>
      <c r="S171" s="94"/>
      <c r="T171" s="72"/>
    </row>
    <row r="172" spans="1:20" ht="15.75" hidden="1">
      <c r="A172" s="32" t="s">
        <v>46</v>
      </c>
      <c r="B172" s="47"/>
      <c r="C172" s="111"/>
      <c r="D172" s="47"/>
      <c r="E172" s="47"/>
      <c r="F172" s="47"/>
      <c r="G172" s="128"/>
      <c r="H172" s="128"/>
      <c r="I172" s="128"/>
      <c r="J172" s="128"/>
      <c r="K172" s="128"/>
      <c r="L172" s="128"/>
      <c r="M172" s="128"/>
      <c r="N172" s="130"/>
      <c r="O172" s="128"/>
      <c r="P172" s="128"/>
      <c r="Q172" s="3"/>
      <c r="R172" s="3"/>
      <c r="S172" s="94"/>
      <c r="T172" s="72"/>
    </row>
    <row r="173" spans="1:20" ht="15.75" hidden="1">
      <c r="A173" s="27"/>
      <c r="B173" s="47"/>
      <c r="C173" s="111"/>
      <c r="D173" s="47"/>
      <c r="E173" s="47"/>
      <c r="F173" s="47"/>
      <c r="G173" s="128"/>
      <c r="H173" s="128"/>
      <c r="I173" s="128"/>
      <c r="J173" s="128"/>
      <c r="K173" s="128"/>
      <c r="L173" s="128"/>
      <c r="M173" s="128"/>
      <c r="N173" s="130"/>
      <c r="O173" s="128"/>
      <c r="P173" s="128"/>
      <c r="Q173" s="3"/>
      <c r="R173" s="3"/>
      <c r="S173" s="94"/>
      <c r="T173" s="72"/>
    </row>
    <row r="174" spans="1:20" ht="15.75" hidden="1">
      <c r="A174" s="27" t="s">
        <v>29</v>
      </c>
      <c r="B174" s="47"/>
      <c r="C174" s="111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32" t="s">
        <v>16</v>
      </c>
      <c r="O174" s="128"/>
      <c r="P174" s="128"/>
      <c r="Q174" s="3"/>
      <c r="R174" s="3"/>
      <c r="S174" s="94"/>
      <c r="T174" s="72"/>
    </row>
    <row r="175" spans="1:20" ht="15.75" hidden="1">
      <c r="A175" s="27" t="s">
        <v>17</v>
      </c>
      <c r="B175" s="47"/>
      <c r="C175" s="111" t="s">
        <v>27</v>
      </c>
      <c r="D175" s="47">
        <v>962.82</v>
      </c>
      <c r="E175" s="10">
        <f>14893.396+792.241</f>
        <v>15685.637</v>
      </c>
      <c r="F175" s="10">
        <v>20099.686</v>
      </c>
      <c r="G175" s="128">
        <v>21142.6235</v>
      </c>
      <c r="H175" s="128">
        <v>22009.4183421053</v>
      </c>
      <c r="I175" s="128">
        <v>22009.4183421053</v>
      </c>
      <c r="J175" s="128">
        <v>22009.4183421053</v>
      </c>
      <c r="K175" s="128">
        <v>22009.4183421053</v>
      </c>
      <c r="L175" s="128">
        <v>22009.4183421053</v>
      </c>
      <c r="M175" s="128">
        <v>22009.4183421053</v>
      </c>
      <c r="N175" s="130">
        <v>22009.4183421053</v>
      </c>
      <c r="O175" s="128"/>
      <c r="P175" s="128"/>
      <c r="Q175" s="3"/>
      <c r="R175" s="3"/>
      <c r="S175" s="94"/>
      <c r="T175" s="72"/>
    </row>
    <row r="176" spans="1:20" ht="15.75" hidden="1">
      <c r="A176" s="27"/>
      <c r="B176" s="47"/>
      <c r="C176" s="111"/>
      <c r="D176" s="10"/>
      <c r="E176" s="47"/>
      <c r="F176" s="47"/>
      <c r="G176" s="128"/>
      <c r="H176" s="128"/>
      <c r="I176" s="141"/>
      <c r="J176" s="128"/>
      <c r="K176" s="128"/>
      <c r="L176" s="128"/>
      <c r="M176" s="128"/>
      <c r="N176" s="130"/>
      <c r="O176" s="128"/>
      <c r="P176" s="128"/>
      <c r="Q176" s="3"/>
      <c r="R176" s="3"/>
      <c r="S176" s="94"/>
      <c r="T176" s="72"/>
    </row>
    <row r="177" spans="1:20" ht="15.75" hidden="1">
      <c r="A177" s="26" t="s">
        <v>30</v>
      </c>
      <c r="B177" s="47"/>
      <c r="C177" s="111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32" t="s">
        <v>16</v>
      </c>
      <c r="O177" s="128"/>
      <c r="P177" s="128"/>
      <c r="Q177" s="3"/>
      <c r="R177" s="3"/>
      <c r="S177" s="94"/>
      <c r="T177" s="72"/>
    </row>
    <row r="178" spans="1:20" ht="15.75" hidden="1">
      <c r="A178" s="27" t="s">
        <v>17</v>
      </c>
      <c r="B178" s="14"/>
      <c r="C178" s="111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17">
        <v>15186.272</v>
      </c>
      <c r="J178" s="117">
        <v>17453.528</v>
      </c>
      <c r="K178" s="117">
        <v>18078.705</v>
      </c>
      <c r="L178" s="117">
        <v>18078.705</v>
      </c>
      <c r="M178" s="117">
        <v>18078.705</v>
      </c>
      <c r="N178" s="157">
        <v>18078.705</v>
      </c>
      <c r="O178" s="44"/>
      <c r="P178" s="44"/>
      <c r="Q178" s="3"/>
      <c r="R178" s="3"/>
      <c r="S178" s="94"/>
      <c r="T178" s="72"/>
    </row>
    <row r="179" spans="1:20" ht="15.75" hidden="1">
      <c r="A179" s="31"/>
      <c r="B179" s="14"/>
      <c r="C179" s="112"/>
      <c r="D179" s="60"/>
      <c r="E179" s="60"/>
      <c r="F179" s="60"/>
      <c r="G179" s="60"/>
      <c r="H179" s="60"/>
      <c r="I179" s="144"/>
      <c r="J179" s="144"/>
      <c r="K179" s="144"/>
      <c r="L179" s="144"/>
      <c r="M179" s="144"/>
      <c r="N179" s="131"/>
      <c r="O179" s="44"/>
      <c r="P179" s="44"/>
      <c r="Q179" s="3"/>
      <c r="R179" s="3"/>
      <c r="S179" s="94"/>
      <c r="T179" s="72"/>
    </row>
    <row r="180" spans="1:20" ht="15.75" hidden="1">
      <c r="A180" s="26" t="s">
        <v>47</v>
      </c>
      <c r="B180" s="44"/>
      <c r="C180" s="111"/>
      <c r="D180" s="47"/>
      <c r="E180" s="47"/>
      <c r="F180" s="47"/>
      <c r="G180" s="47"/>
      <c r="H180" s="47"/>
      <c r="I180" s="117"/>
      <c r="J180" s="117"/>
      <c r="K180" s="117"/>
      <c r="L180" s="117"/>
      <c r="M180" s="117"/>
      <c r="N180" s="157"/>
      <c r="O180" s="44"/>
      <c r="P180" s="44"/>
      <c r="Q180" s="3"/>
      <c r="R180" s="3"/>
      <c r="S180" s="94"/>
      <c r="T180" s="72"/>
    </row>
    <row r="181" spans="1:20" ht="15.75" hidden="1">
      <c r="A181" s="27"/>
      <c r="B181" s="44"/>
      <c r="C181" s="111"/>
      <c r="D181" s="47"/>
      <c r="E181" s="47"/>
      <c r="F181" s="47"/>
      <c r="G181" s="47"/>
      <c r="H181" s="47"/>
      <c r="I181" s="117"/>
      <c r="J181" s="117"/>
      <c r="K181" s="117"/>
      <c r="L181" s="117"/>
      <c r="M181" s="117"/>
      <c r="N181" s="157"/>
      <c r="O181" s="44"/>
      <c r="P181" s="44"/>
      <c r="Q181" s="3"/>
      <c r="R181" s="3"/>
      <c r="S181" s="94"/>
      <c r="T181" s="72"/>
    </row>
    <row r="182" spans="1:20" ht="15.75" hidden="1">
      <c r="A182" s="27" t="s">
        <v>29</v>
      </c>
      <c r="B182" s="44"/>
      <c r="C182" s="162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77" t="s">
        <v>16</v>
      </c>
      <c r="J182" s="177" t="s">
        <v>16</v>
      </c>
      <c r="K182" s="177" t="s">
        <v>16</v>
      </c>
      <c r="L182" s="177" t="s">
        <v>16</v>
      </c>
      <c r="M182" s="177" t="s">
        <v>16</v>
      </c>
      <c r="N182" s="179" t="s">
        <v>16</v>
      </c>
      <c r="O182" s="44"/>
      <c r="P182" s="44"/>
      <c r="Q182" s="3"/>
      <c r="R182" s="3"/>
      <c r="S182" s="94"/>
      <c r="T182" s="72"/>
    </row>
    <row r="183" spans="1:20" ht="15.75" hidden="1">
      <c r="A183" s="27" t="s">
        <v>17</v>
      </c>
      <c r="B183" s="44"/>
      <c r="C183" s="162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60">
        <v>17906.369</v>
      </c>
      <c r="O183" s="44"/>
      <c r="P183" s="44"/>
      <c r="Q183" s="3"/>
      <c r="R183" s="3"/>
      <c r="S183" s="94"/>
      <c r="T183" s="72"/>
    </row>
    <row r="184" spans="1:20" ht="15.75" hidden="1">
      <c r="A184" s="27"/>
      <c r="B184" s="44"/>
      <c r="C184" s="111"/>
      <c r="D184" s="47"/>
      <c r="E184" s="47"/>
      <c r="F184" s="47"/>
      <c r="G184" s="47"/>
      <c r="H184" s="47"/>
      <c r="I184" s="117"/>
      <c r="J184" s="117"/>
      <c r="K184" s="117"/>
      <c r="L184" s="117"/>
      <c r="M184" s="117"/>
      <c r="N184" s="157"/>
      <c r="O184" s="44"/>
      <c r="P184" s="44"/>
      <c r="Q184" s="3"/>
      <c r="R184" s="3"/>
      <c r="S184" s="94"/>
      <c r="T184" s="72"/>
    </row>
    <row r="185" spans="1:20" ht="15.75" hidden="1">
      <c r="A185" s="26" t="s">
        <v>30</v>
      </c>
      <c r="B185" s="44"/>
      <c r="C185" s="162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77" t="s">
        <v>16</v>
      </c>
      <c r="N185" s="179" t="s">
        <v>16</v>
      </c>
      <c r="O185" s="44"/>
      <c r="P185" s="44"/>
      <c r="Q185" s="3"/>
      <c r="R185" s="3"/>
      <c r="S185" s="94"/>
      <c r="T185" s="72"/>
    </row>
    <row r="186" spans="1:20" ht="15.75" hidden="1">
      <c r="A186" s="58" t="s">
        <v>17</v>
      </c>
      <c r="B186" s="14"/>
      <c r="C186" s="180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44">
        <v>11566</v>
      </c>
      <c r="J186" s="144">
        <f>9901.7702+1858.547</f>
        <v>11760.317200000001</v>
      </c>
      <c r="K186" s="144">
        <v>12393.704000000009</v>
      </c>
      <c r="L186" s="144">
        <v>13346.269000000008</v>
      </c>
      <c r="M186" s="144">
        <v>13346.269000000008</v>
      </c>
      <c r="N186" s="131">
        <v>13346.269000000008</v>
      </c>
      <c r="O186" s="44"/>
      <c r="P186" s="44"/>
      <c r="Q186" s="3"/>
      <c r="R186" s="3"/>
      <c r="S186" s="94"/>
      <c r="T186" s="72"/>
    </row>
    <row r="187" spans="1:20" ht="15.75">
      <c r="A187" s="27"/>
      <c r="B187" s="44"/>
      <c r="C187" s="162"/>
      <c r="D187" s="47"/>
      <c r="E187" s="47"/>
      <c r="G187" s="47"/>
      <c r="H187" s="47"/>
      <c r="I187" s="117"/>
      <c r="J187" s="117"/>
      <c r="K187" s="117"/>
      <c r="L187" s="117"/>
      <c r="M187" s="117"/>
      <c r="N187" s="157"/>
      <c r="O187" s="44"/>
      <c r="P187" s="44"/>
      <c r="Q187" s="3"/>
      <c r="R187" s="3"/>
      <c r="S187" s="94"/>
      <c r="T187" s="72"/>
    </row>
    <row r="188" spans="1:20" ht="15.75">
      <c r="A188" s="26" t="s">
        <v>51</v>
      </c>
      <c r="B188" s="44"/>
      <c r="C188" s="111"/>
      <c r="D188" s="47"/>
      <c r="E188" s="47"/>
      <c r="F188" s="47"/>
      <c r="G188" s="47"/>
      <c r="H188" s="47"/>
      <c r="I188" s="117"/>
      <c r="J188" s="117"/>
      <c r="K188" s="117"/>
      <c r="L188" s="117"/>
      <c r="M188" s="117"/>
      <c r="N188" s="157"/>
      <c r="O188" s="44"/>
      <c r="P188" s="44"/>
      <c r="Q188" s="3"/>
      <c r="R188" s="3"/>
      <c r="S188" s="94"/>
      <c r="T188" s="72"/>
    </row>
    <row r="189" spans="1:20" ht="15.75">
      <c r="A189" s="27"/>
      <c r="B189" s="44"/>
      <c r="C189" s="111"/>
      <c r="D189" s="47"/>
      <c r="E189" s="47"/>
      <c r="F189" s="47"/>
      <c r="G189" s="47"/>
      <c r="H189" s="47"/>
      <c r="I189" s="117"/>
      <c r="J189" s="117"/>
      <c r="K189" s="117"/>
      <c r="L189" s="117"/>
      <c r="M189" s="117"/>
      <c r="N189" s="157"/>
      <c r="O189" s="44"/>
      <c r="P189" s="44"/>
      <c r="Q189" s="3"/>
      <c r="R189" s="3"/>
      <c r="S189" s="94"/>
      <c r="T189" s="72"/>
    </row>
    <row r="190" spans="1:20" ht="15.75">
      <c r="A190" s="27" t="s">
        <v>29</v>
      </c>
      <c r="B190" s="44"/>
      <c r="C190" s="111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82">
        <f>J191-I191</f>
        <v>76.81200000000172</v>
      </c>
      <c r="K190" s="182">
        <f>K191-J191</f>
        <v>13.3119200000001</v>
      </c>
      <c r="L190" s="182">
        <f>L191-K191</f>
        <v>34.67899999999645</v>
      </c>
      <c r="M190" s="182">
        <f>M191-L191</f>
        <v>45.590000000000146</v>
      </c>
      <c r="N190" s="179" t="s">
        <v>16</v>
      </c>
      <c r="O190" s="44"/>
      <c r="P190" s="44"/>
      <c r="Q190" s="3"/>
      <c r="R190" s="3"/>
      <c r="S190" s="94"/>
      <c r="T190" s="72"/>
    </row>
    <row r="191" spans="1:20" ht="15.75">
      <c r="A191" s="27" t="s">
        <v>17</v>
      </c>
      <c r="B191" s="44"/>
      <c r="C191" s="111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57">
        <v>21628.34972</v>
      </c>
      <c r="O191" s="44"/>
      <c r="P191" s="44"/>
      <c r="Q191" s="3"/>
      <c r="R191" s="3"/>
      <c r="S191" s="94"/>
      <c r="T191" s="72"/>
    </row>
    <row r="192" spans="1:20" ht="15.75">
      <c r="A192" s="27"/>
      <c r="B192" s="44"/>
      <c r="C192" s="111"/>
      <c r="D192" s="47"/>
      <c r="E192" s="47"/>
      <c r="F192" s="47"/>
      <c r="G192" s="128"/>
      <c r="H192" s="47"/>
      <c r="I192" s="117"/>
      <c r="J192" s="183"/>
      <c r="K192" s="117"/>
      <c r="L192" s="117"/>
      <c r="M192" s="117"/>
      <c r="N192" s="157"/>
      <c r="O192" s="44"/>
      <c r="P192" s="44"/>
      <c r="Q192" s="3"/>
      <c r="R192" s="3"/>
      <c r="S192" s="94"/>
      <c r="T192" s="72"/>
    </row>
    <row r="193" spans="1:20" ht="15.75">
      <c r="A193" s="26" t="s">
        <v>30</v>
      </c>
      <c r="B193" s="44"/>
      <c r="C193" s="162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28">
        <f t="shared" si="35"/>
        <v>508.40380000000005</v>
      </c>
      <c r="K193" s="128">
        <f t="shared" si="35"/>
        <v>230.71320000000014</v>
      </c>
      <c r="L193" s="128">
        <f t="shared" si="35"/>
        <v>404.53111999999965</v>
      </c>
      <c r="M193" s="128">
        <f t="shared" si="35"/>
        <v>214.75968000000103</v>
      </c>
      <c r="N193" s="179" t="s">
        <v>16</v>
      </c>
      <c r="O193" s="44"/>
      <c r="P193" s="44"/>
      <c r="Q193" s="3"/>
      <c r="R193" s="3"/>
      <c r="S193" s="94"/>
      <c r="T193" s="72"/>
    </row>
    <row r="194" spans="1:20" ht="15.75">
      <c r="A194" s="27" t="s">
        <v>17</v>
      </c>
      <c r="B194" s="44"/>
      <c r="C194" s="162" t="s">
        <v>52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17">
        <v>14720.47768</v>
      </c>
      <c r="J194" s="183">
        <v>15228.88148</v>
      </c>
      <c r="K194" s="117">
        <v>15459.59468</v>
      </c>
      <c r="L194" s="184">
        <v>15864.1258</v>
      </c>
      <c r="M194" s="20">
        <v>16078.88548</v>
      </c>
      <c r="N194" s="157">
        <v>16078.88548</v>
      </c>
      <c r="O194" s="44"/>
      <c r="P194" s="44"/>
      <c r="Q194" s="3"/>
      <c r="R194" s="3"/>
      <c r="S194" s="94"/>
      <c r="T194" s="72"/>
    </row>
    <row r="195" spans="1:20" ht="15.75">
      <c r="A195" s="31"/>
      <c r="B195" s="14"/>
      <c r="C195" s="112"/>
      <c r="D195" s="60"/>
      <c r="E195" s="60"/>
      <c r="F195" s="60"/>
      <c r="G195" s="60"/>
      <c r="H195" s="60"/>
      <c r="I195" s="144"/>
      <c r="J195" s="144"/>
      <c r="K195" s="144"/>
      <c r="L195" s="144"/>
      <c r="M195" s="144"/>
      <c r="N195" s="131"/>
      <c r="O195" s="44"/>
      <c r="P195" s="44"/>
      <c r="Q195" s="3"/>
      <c r="R195" s="3"/>
      <c r="S195" s="94"/>
      <c r="T195" s="72"/>
    </row>
    <row r="196" spans="1:20" ht="15.75">
      <c r="A196" s="27"/>
      <c r="B196" s="44"/>
      <c r="C196" s="162"/>
      <c r="D196" s="47"/>
      <c r="E196" s="47"/>
      <c r="F196" s="47"/>
      <c r="G196" s="47"/>
      <c r="H196" s="47"/>
      <c r="I196" s="117"/>
      <c r="J196" s="183"/>
      <c r="K196" s="117"/>
      <c r="L196" s="184"/>
      <c r="M196" s="20"/>
      <c r="N196" s="157"/>
      <c r="O196" s="44"/>
      <c r="P196" s="44"/>
      <c r="Q196" s="3"/>
      <c r="R196" s="3"/>
      <c r="S196" s="94"/>
      <c r="T196" s="72"/>
    </row>
    <row r="197" spans="1:20" ht="15.75">
      <c r="A197" s="27" t="s">
        <v>53</v>
      </c>
      <c r="B197" s="44"/>
      <c r="C197" s="162"/>
      <c r="D197" s="47"/>
      <c r="E197" s="47"/>
      <c r="F197" s="47"/>
      <c r="G197" s="47"/>
      <c r="H197" s="47"/>
      <c r="I197" s="117"/>
      <c r="J197" s="183"/>
      <c r="K197" s="117"/>
      <c r="L197" s="184"/>
      <c r="M197" s="20"/>
      <c r="N197" s="157"/>
      <c r="O197" s="44"/>
      <c r="P197" s="44"/>
      <c r="Q197" s="3"/>
      <c r="R197" s="3"/>
      <c r="S197" s="94"/>
      <c r="T197" s="72"/>
    </row>
    <row r="198" spans="1:20" ht="15.75">
      <c r="A198" s="27"/>
      <c r="B198" s="44"/>
      <c r="C198" s="162"/>
      <c r="D198" s="47"/>
      <c r="E198" s="47"/>
      <c r="F198" s="47"/>
      <c r="G198" s="47"/>
      <c r="H198" s="47"/>
      <c r="I198" s="117"/>
      <c r="J198" s="183"/>
      <c r="K198" s="117"/>
      <c r="L198" s="184"/>
      <c r="M198" s="185"/>
      <c r="N198" s="157"/>
      <c r="O198" s="44"/>
      <c r="P198" s="44"/>
      <c r="Q198" s="3"/>
      <c r="R198" s="204"/>
      <c r="S198" s="94"/>
      <c r="T198" s="72"/>
    </row>
    <row r="199" spans="1:20" ht="15.75">
      <c r="A199" s="27" t="s">
        <v>29</v>
      </c>
      <c r="B199" s="44"/>
      <c r="C199" s="162" t="s">
        <v>16</v>
      </c>
      <c r="D199" s="47">
        <v>8189.327</v>
      </c>
      <c r="E199" s="47">
        <f aca="true" t="shared" si="36" ref="E199:K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17">
        <f t="shared" si="36"/>
        <v>3535.4387199999983</v>
      </c>
      <c r="J199" s="183">
        <f t="shared" si="36"/>
        <v>342.02600000000166</v>
      </c>
      <c r="K199" s="183">
        <f t="shared" si="36"/>
        <v>1909.798029999998</v>
      </c>
      <c r="L199" s="184">
        <f>L200-K200</f>
        <v>118.67163000000073</v>
      </c>
      <c r="M199" s="18">
        <f>M200-L200</f>
        <v>124.81326000000263</v>
      </c>
      <c r="N199" s="179" t="s">
        <v>16</v>
      </c>
      <c r="O199" s="44"/>
      <c r="P199" s="44"/>
      <c r="Q199" s="3"/>
      <c r="R199" s="3"/>
      <c r="S199" s="94"/>
      <c r="T199" s="72"/>
    </row>
    <row r="200" spans="1:20" ht="15.75">
      <c r="A200" s="27" t="s">
        <v>17</v>
      </c>
      <c r="B200" s="44"/>
      <c r="C200" s="162" t="s">
        <v>16</v>
      </c>
      <c r="D200" s="47">
        <v>8189.327</v>
      </c>
      <c r="E200" s="47">
        <v>11129.08</v>
      </c>
      <c r="F200" s="202">
        <v>18854.1965</v>
      </c>
      <c r="G200" s="202">
        <v>25796.45565</v>
      </c>
      <c r="H200" s="202">
        <v>26755.71265</v>
      </c>
      <c r="I200" s="117">
        <v>30291.15137</v>
      </c>
      <c r="J200" s="185">
        <v>30633.17737</v>
      </c>
      <c r="K200" s="183">
        <v>32542.9754</v>
      </c>
      <c r="L200" s="184">
        <v>32661.64703</v>
      </c>
      <c r="M200" s="184">
        <v>32786.46029</v>
      </c>
      <c r="N200" s="157">
        <v>32786</v>
      </c>
      <c r="O200" s="44"/>
      <c r="P200" s="44"/>
      <c r="Q200" s="3"/>
      <c r="R200" s="3"/>
      <c r="S200" s="94"/>
      <c r="T200" s="72"/>
    </row>
    <row r="201" spans="1:20" ht="15.75">
      <c r="A201" s="27"/>
      <c r="B201" s="44"/>
      <c r="C201" s="162"/>
      <c r="D201" s="47"/>
      <c r="E201" s="47"/>
      <c r="F201" s="202"/>
      <c r="G201" s="202"/>
      <c r="H201" s="202"/>
      <c r="I201" s="117"/>
      <c r="J201" s="183"/>
      <c r="K201" s="117"/>
      <c r="L201" s="184"/>
      <c r="M201" s="20"/>
      <c r="N201" s="157"/>
      <c r="O201" s="44"/>
      <c r="P201" s="44"/>
      <c r="Q201" s="3"/>
      <c r="R201" s="3"/>
      <c r="S201" s="3"/>
      <c r="T201" s="94"/>
    </row>
    <row r="202" spans="1:20" ht="15.75">
      <c r="A202" s="27" t="s">
        <v>30</v>
      </c>
      <c r="B202" s="44"/>
      <c r="C202" s="162" t="s">
        <v>16</v>
      </c>
      <c r="D202" s="47">
        <v>2086.453</v>
      </c>
      <c r="E202" s="47">
        <f aca="true" t="shared" si="37" ref="E202:J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17">
        <f t="shared" si="37"/>
        <v>3097.450500000001</v>
      </c>
      <c r="J202" s="183">
        <f t="shared" si="37"/>
        <v>607.5190299999995</v>
      </c>
      <c r="K202" s="117">
        <f>K203-J203</f>
        <v>3296.2936100000006</v>
      </c>
      <c r="L202" s="184">
        <f>L203-K203</f>
        <v>1370.1847499999967</v>
      </c>
      <c r="M202" s="18">
        <f>M203-L203</f>
        <v>1025.1336099999971</v>
      </c>
      <c r="N202" s="179" t="s">
        <v>16</v>
      </c>
      <c r="O202" s="44"/>
      <c r="P202" s="44"/>
      <c r="Q202" s="3"/>
      <c r="R202" s="198"/>
      <c r="S202" s="3"/>
      <c r="T202" s="94"/>
    </row>
    <row r="203" spans="1:20" ht="15.75">
      <c r="A203" s="27" t="s">
        <v>17</v>
      </c>
      <c r="B203" s="44"/>
      <c r="C203" s="162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28">
        <v>16369.3523</v>
      </c>
      <c r="I203" s="117">
        <v>19466.8028</v>
      </c>
      <c r="J203" s="183">
        <v>20074.32183</v>
      </c>
      <c r="K203" s="117">
        <v>23370.61544</v>
      </c>
      <c r="L203" s="184">
        <v>24740.800189999998</v>
      </c>
      <c r="M203" s="184">
        <v>25765.933799999995</v>
      </c>
      <c r="N203" s="157">
        <v>25766</v>
      </c>
      <c r="O203" s="44"/>
      <c r="P203" s="44"/>
      <c r="Q203" s="3"/>
      <c r="R203" s="198"/>
      <c r="S203" s="3"/>
      <c r="T203" s="94"/>
    </row>
    <row r="204" spans="1:18" ht="15.75">
      <c r="A204" s="27"/>
      <c r="B204" s="44"/>
      <c r="C204" s="162"/>
      <c r="D204" s="47"/>
      <c r="E204" s="47"/>
      <c r="G204" s="47"/>
      <c r="H204" s="47"/>
      <c r="I204" s="117"/>
      <c r="J204" s="117"/>
      <c r="K204" s="117"/>
      <c r="L204" s="117"/>
      <c r="M204" s="117"/>
      <c r="N204" s="157"/>
      <c r="O204" s="44"/>
      <c r="P204" s="44"/>
      <c r="Q204" s="3"/>
      <c r="R204" s="198"/>
    </row>
    <row r="205" spans="1:18" ht="15.75">
      <c r="A205" s="189"/>
      <c r="B205" s="166"/>
      <c r="C205" s="166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8"/>
      <c r="R205" s="198"/>
    </row>
    <row r="206" spans="1:18" ht="15.75">
      <c r="A206" s="27" t="s">
        <v>54</v>
      </c>
      <c r="B206" s="186"/>
      <c r="C206" s="186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8"/>
      <c r="R206" s="38"/>
    </row>
    <row r="207" spans="1:14" ht="15.75">
      <c r="A207" s="27"/>
      <c r="B207" s="186"/>
      <c r="C207" s="186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8"/>
    </row>
    <row r="208" spans="1:14" ht="15.75">
      <c r="A208" s="27" t="s">
        <v>29</v>
      </c>
      <c r="B208" s="186"/>
      <c r="C208" s="162" t="s">
        <v>16</v>
      </c>
      <c r="D208" s="177" t="s">
        <v>16</v>
      </c>
      <c r="E208" s="187">
        <v>5509.81552</v>
      </c>
      <c r="F208">
        <f aca="true" t="shared" si="38" ref="F208:M208">F209-E209</f>
        <v>1973.5757699999995</v>
      </c>
      <c r="G208">
        <f t="shared" si="38"/>
        <v>843.5681400000012</v>
      </c>
      <c r="H208">
        <f t="shared" si="38"/>
        <v>96.14456999999857</v>
      </c>
      <c r="I208">
        <f t="shared" si="38"/>
        <v>1918.4347100000014</v>
      </c>
      <c r="J208" s="198">
        <f t="shared" si="38"/>
        <v>24.033289999999397</v>
      </c>
      <c r="K208" s="198">
        <f t="shared" si="38"/>
        <v>0.0007100000002537854</v>
      </c>
      <c r="L208" s="198">
        <f t="shared" si="38"/>
        <v>268.6919999999991</v>
      </c>
      <c r="M208" s="198">
        <f t="shared" si="38"/>
        <v>251.17828999999983</v>
      </c>
      <c r="N208" s="220">
        <v>0</v>
      </c>
    </row>
    <row r="209" spans="1:17" ht="15.75">
      <c r="A209" s="27" t="s">
        <v>17</v>
      </c>
      <c r="B209" s="186"/>
      <c r="C209" s="162" t="s">
        <v>16</v>
      </c>
      <c r="D209" s="177" t="s">
        <v>16</v>
      </c>
      <c r="E209" s="187">
        <v>5509.81552</v>
      </c>
      <c r="F209" s="202">
        <v>7483.39129</v>
      </c>
      <c r="G209" s="202">
        <v>8326.95943</v>
      </c>
      <c r="H209" s="202">
        <v>8423.104</v>
      </c>
      <c r="I209" s="10">
        <v>10341.53871</v>
      </c>
      <c r="J209" s="200">
        <v>10365.572</v>
      </c>
      <c r="K209" s="187">
        <v>10365.57271</v>
      </c>
      <c r="L209" s="187">
        <v>10634.26471</v>
      </c>
      <c r="M209" s="203">
        <v>10885.443</v>
      </c>
      <c r="N209" s="188">
        <v>10885.44301</v>
      </c>
      <c r="Q209" s="197"/>
    </row>
    <row r="210" spans="1:14" ht="15.75">
      <c r="A210" s="27"/>
      <c r="B210" s="186"/>
      <c r="C210" s="162"/>
      <c r="D210" s="187"/>
      <c r="E210" s="187"/>
      <c r="F210" s="187"/>
      <c r="G210" s="187"/>
      <c r="H210" s="187"/>
      <c r="I210" s="187"/>
      <c r="J210" s="196"/>
      <c r="K210" s="187"/>
      <c r="L210" s="187"/>
      <c r="M210" s="187"/>
      <c r="N210" s="188"/>
    </row>
    <row r="211" spans="1:14" ht="15.75">
      <c r="A211" s="27" t="s">
        <v>30</v>
      </c>
      <c r="B211" s="186"/>
      <c r="C211" s="162" t="s">
        <v>16</v>
      </c>
      <c r="D211" s="177" t="s">
        <v>16</v>
      </c>
      <c r="E211" s="187">
        <v>2263.5006</v>
      </c>
      <c r="F211">
        <f>F212-E212</f>
        <v>1755.3495000000003</v>
      </c>
      <c r="G211">
        <f aca="true" t="shared" si="39" ref="G211:M211">G212-F212</f>
        <v>1106.1158</v>
      </c>
      <c r="H211">
        <f t="shared" si="39"/>
        <v>746.0250999999998</v>
      </c>
      <c r="I211">
        <f t="shared" si="39"/>
        <v>1540.0721000000003</v>
      </c>
      <c r="J211" s="198">
        <f t="shared" si="39"/>
        <v>100.36329999999998</v>
      </c>
      <c r="K211" s="198">
        <f t="shared" si="39"/>
        <v>68.91089999999986</v>
      </c>
      <c r="L211" s="198">
        <f t="shared" si="39"/>
        <v>234.86599999999999</v>
      </c>
      <c r="M211" s="198">
        <f t="shared" si="39"/>
        <v>369.1822000000002</v>
      </c>
      <c r="N211" s="220">
        <f>N212-M212</f>
        <v>0</v>
      </c>
    </row>
    <row r="212" spans="1:14" ht="15.75">
      <c r="A212" s="27" t="s">
        <v>17</v>
      </c>
      <c r="B212" s="186"/>
      <c r="C212" s="162" t="s">
        <v>16</v>
      </c>
      <c r="D212" s="177" t="s">
        <v>16</v>
      </c>
      <c r="E212" s="187">
        <v>2263.5006</v>
      </c>
      <c r="F212" s="187">
        <v>4018.8501</v>
      </c>
      <c r="G212" s="187">
        <v>5124.9659</v>
      </c>
      <c r="H212" s="196">
        <v>5870.991</v>
      </c>
      <c r="I212">
        <v>7411.0631</v>
      </c>
      <c r="J212" s="196">
        <v>7511.4264</v>
      </c>
      <c r="K212" s="187">
        <v>7580.3373</v>
      </c>
      <c r="L212" s="187">
        <v>7815.2033</v>
      </c>
      <c r="M212" s="187">
        <v>8184.3855</v>
      </c>
      <c r="N212" s="188">
        <v>8184.3855</v>
      </c>
    </row>
    <row r="213" spans="1:14" ht="15.75">
      <c r="A213" s="58"/>
      <c r="B213" s="169"/>
      <c r="C213" s="205"/>
      <c r="D213" s="206"/>
      <c r="E213" s="170"/>
      <c r="F213" s="170"/>
      <c r="G213" s="170"/>
      <c r="H213" s="207"/>
      <c r="I213" s="29"/>
      <c r="J213" s="207"/>
      <c r="K213" s="170"/>
      <c r="L213" s="170"/>
      <c r="M213" s="170"/>
      <c r="N213" s="171"/>
    </row>
    <row r="214" spans="1:14" ht="15.75">
      <c r="A214" s="27" t="s">
        <v>55</v>
      </c>
      <c r="B214" s="186"/>
      <c r="C214" s="18"/>
      <c r="D214" s="177"/>
      <c r="E214" s="187"/>
      <c r="F214" s="187"/>
      <c r="G214" s="187"/>
      <c r="H214" s="196"/>
      <c r="J214" s="196"/>
      <c r="K214" s="187"/>
      <c r="L214" s="187"/>
      <c r="M214" s="187"/>
      <c r="N214" s="188"/>
    </row>
    <row r="215" spans="1:14" ht="15.75">
      <c r="A215" s="27"/>
      <c r="B215" s="186"/>
      <c r="C215" s="18"/>
      <c r="D215" s="177"/>
      <c r="E215" s="187"/>
      <c r="F215" s="187"/>
      <c r="G215" s="187"/>
      <c r="H215" s="196"/>
      <c r="J215" s="196"/>
      <c r="K215" s="187"/>
      <c r="L215" s="187"/>
      <c r="M215" s="187"/>
      <c r="N215" s="188"/>
    </row>
    <row r="216" spans="1:14" ht="15.75">
      <c r="A216" s="27" t="s">
        <v>29</v>
      </c>
      <c r="B216" s="186"/>
      <c r="C216" s="18" t="s">
        <v>16</v>
      </c>
      <c r="D216" s="18" t="s">
        <v>16</v>
      </c>
      <c r="E216" s="187">
        <f>E217-D217</f>
        <v>12518.27476</v>
      </c>
      <c r="F216" s="187">
        <f>F217-E217</f>
        <v>1172.4827399999995</v>
      </c>
      <c r="G216" s="187">
        <f>G217-F217</f>
        <v>1124.4014700000007</v>
      </c>
      <c r="H216" s="187">
        <f>H217-G217</f>
        <v>1413.2275300000001</v>
      </c>
      <c r="I216" s="196">
        <f>I217-H217</f>
        <v>1253.837739999999</v>
      </c>
      <c r="J216" s="196">
        <v>1097.85063</v>
      </c>
      <c r="K216" s="213">
        <f>K217-J217</f>
        <v>0</v>
      </c>
      <c r="L216" s="187">
        <f>L217-K217</f>
        <v>287.75200000000405</v>
      </c>
      <c r="M216" s="213">
        <f>M217-L217</f>
        <v>0</v>
      </c>
      <c r="N216" s="220">
        <f>N217-M217</f>
        <v>0</v>
      </c>
    </row>
    <row r="217" spans="1:14" ht="15.75">
      <c r="A217" s="27" t="s">
        <v>17</v>
      </c>
      <c r="B217" s="186"/>
      <c r="C217" s="18" t="s">
        <v>16</v>
      </c>
      <c r="D217" s="18" t="s">
        <v>16</v>
      </c>
      <c r="E217" s="187">
        <f>(12483256.76+35018)/1000</f>
        <v>12518.27476</v>
      </c>
      <c r="F217" s="187">
        <f>(13655739.5+35018)/1000</f>
        <v>13690.7575</v>
      </c>
      <c r="G217" s="187">
        <v>14815.15897</v>
      </c>
      <c r="H217" s="196">
        <f>(16153006.5+75380)/1000</f>
        <v>16228.3865</v>
      </c>
      <c r="I217" s="196">
        <v>17482.22424</v>
      </c>
      <c r="J217" s="196">
        <v>18580.07487</v>
      </c>
      <c r="K217" s="117">
        <v>18580.07487</v>
      </c>
      <c r="L217" s="187">
        <v>18867.826870000004</v>
      </c>
      <c r="M217" s="187">
        <v>18867.82687</v>
      </c>
      <c r="N217" s="188">
        <v>18867.826870000004</v>
      </c>
    </row>
    <row r="218" spans="1:14" ht="15.75">
      <c r="A218" s="27"/>
      <c r="B218" s="186"/>
      <c r="C218" s="18"/>
      <c r="D218" s="18"/>
      <c r="E218" s="187"/>
      <c r="F218" s="187"/>
      <c r="G218" s="187"/>
      <c r="H218" s="196"/>
      <c r="J218" s="196"/>
      <c r="K218" s="117"/>
      <c r="L218" s="187"/>
      <c r="M218" s="187"/>
      <c r="N218" s="188"/>
    </row>
    <row r="219" spans="1:14" ht="15.75">
      <c r="A219" s="27" t="s">
        <v>30</v>
      </c>
      <c r="B219" s="186"/>
      <c r="C219" s="18" t="s">
        <v>16</v>
      </c>
      <c r="D219" s="18" t="s">
        <v>16</v>
      </c>
      <c r="E219" s="187">
        <f>E220-D220</f>
        <v>4964.514700000001</v>
      </c>
      <c r="F219" s="187">
        <f>F220-E220</f>
        <v>1850.2289999999994</v>
      </c>
      <c r="G219" s="187">
        <f>G220-F220</f>
        <v>752.0280000000002</v>
      </c>
      <c r="H219" s="187">
        <f>H220-G220</f>
        <v>1577.0117999999993</v>
      </c>
      <c r="I219" s="196">
        <f>I220-H220</f>
        <v>1833.3477999999996</v>
      </c>
      <c r="J219" s="196">
        <v>1285.357100000001</v>
      </c>
      <c r="K219" s="117">
        <v>363.0449000000008</v>
      </c>
      <c r="L219" s="187">
        <f>L220-K220</f>
        <v>989.8796000000002</v>
      </c>
      <c r="M219" s="187">
        <f>M220-L220</f>
        <v>172.79999999999927</v>
      </c>
      <c r="N219" s="188">
        <f>N220-M220</f>
        <v>67.97999999999956</v>
      </c>
    </row>
    <row r="220" spans="1:14" ht="15.75">
      <c r="A220" s="27" t="s">
        <v>17</v>
      </c>
      <c r="B220" s="186"/>
      <c r="C220" s="18" t="s">
        <v>16</v>
      </c>
      <c r="D220" s="18" t="s">
        <v>16</v>
      </c>
      <c r="E220" s="187">
        <f>(4939974.7+24540)/1000</f>
        <v>4964.514700000001</v>
      </c>
      <c r="F220" s="187">
        <f>(6790203.7+24540)/1000</f>
        <v>6814.7437</v>
      </c>
      <c r="G220" s="187">
        <v>7566.7717</v>
      </c>
      <c r="H220" s="187">
        <f>9143783.5/1000</f>
        <v>9143.7835</v>
      </c>
      <c r="I220">
        <v>10977.1313</v>
      </c>
      <c r="J220" s="196">
        <v>12262.4884</v>
      </c>
      <c r="K220" s="117">
        <v>12625.533300000001</v>
      </c>
      <c r="L220" s="187">
        <v>13615.412900000001</v>
      </c>
      <c r="M220" s="187">
        <v>13788.2129</v>
      </c>
      <c r="N220" s="188">
        <v>13856.1929</v>
      </c>
    </row>
    <row r="221" spans="1:14" ht="15.75">
      <c r="A221" s="58"/>
      <c r="B221" s="169"/>
      <c r="C221" s="205"/>
      <c r="D221" s="206"/>
      <c r="E221" s="170"/>
      <c r="F221" s="170"/>
      <c r="G221" s="170"/>
      <c r="H221" s="207"/>
      <c r="I221" s="29"/>
      <c r="J221" s="207"/>
      <c r="K221" s="170"/>
      <c r="L221" s="170"/>
      <c r="M221" s="170"/>
      <c r="N221" s="171"/>
    </row>
    <row r="222" spans="1:14" ht="15.75">
      <c r="A222" s="27" t="s">
        <v>57</v>
      </c>
      <c r="B222" s="186"/>
      <c r="C222" s="18"/>
      <c r="D222" s="177"/>
      <c r="E222" s="187"/>
      <c r="F222" s="187"/>
      <c r="G222" s="187"/>
      <c r="H222" s="196"/>
      <c r="J222" s="196"/>
      <c r="K222" s="187"/>
      <c r="L222" s="187"/>
      <c r="M222" s="187"/>
      <c r="N222" s="188"/>
    </row>
    <row r="223" spans="1:14" ht="15.75">
      <c r="A223" s="27"/>
      <c r="B223" s="186"/>
      <c r="C223" s="18"/>
      <c r="D223" s="177"/>
      <c r="E223" s="187"/>
      <c r="F223" s="196"/>
      <c r="G223" s="187"/>
      <c r="H223" s="196"/>
      <c r="J223" s="196"/>
      <c r="K223" s="187"/>
      <c r="L223" s="187"/>
      <c r="M223" s="187"/>
      <c r="N223" s="188"/>
    </row>
    <row r="224" spans="1:14" ht="15.75">
      <c r="A224" s="27" t="s">
        <v>29</v>
      </c>
      <c r="B224" s="186"/>
      <c r="C224" s="18" t="s">
        <v>16</v>
      </c>
      <c r="D224" s="18">
        <v>1028.896</v>
      </c>
      <c r="E224" s="187">
        <f aca="true" t="shared" si="40" ref="E224:M224">E225-D225</f>
        <v>760.3203699999999</v>
      </c>
      <c r="F224" s="196">
        <f t="shared" si="40"/>
        <v>1001.1329899999998</v>
      </c>
      <c r="G224" s="196">
        <f t="shared" si="40"/>
        <v>522.5839699999997</v>
      </c>
      <c r="H224" s="196">
        <f t="shared" si="40"/>
        <v>55.20638000000008</v>
      </c>
      <c r="I224" s="196">
        <f t="shared" si="40"/>
        <v>4024.90945</v>
      </c>
      <c r="J224" s="196">
        <f t="shared" si="40"/>
        <v>558.6998499999991</v>
      </c>
      <c r="K224" s="216">
        <f t="shared" si="40"/>
        <v>577.1572000000024</v>
      </c>
      <c r="L224" s="215">
        <f t="shared" si="40"/>
        <v>23.302099999997154</v>
      </c>
      <c r="M224" s="213">
        <f t="shared" si="40"/>
        <v>0</v>
      </c>
      <c r="N224" s="220">
        <f>N225-M225</f>
        <v>0</v>
      </c>
    </row>
    <row r="225" spans="1:14" ht="15.75">
      <c r="A225" s="27" t="s">
        <v>17</v>
      </c>
      <c r="B225" s="186"/>
      <c r="C225" s="18" t="s">
        <v>16</v>
      </c>
      <c r="D225" s="18">
        <v>1028.896</v>
      </c>
      <c r="E225" s="187">
        <v>1789.2163699999999</v>
      </c>
      <c r="F225" s="196">
        <v>2790.3493599999997</v>
      </c>
      <c r="G225" s="196">
        <v>3312.9333299999994</v>
      </c>
      <c r="H225" s="196">
        <v>3368.1397099999995</v>
      </c>
      <c r="I225" s="196">
        <v>7393.04916</v>
      </c>
      <c r="J225" s="196">
        <v>7951.749009999999</v>
      </c>
      <c r="K225" s="141">
        <v>8528.906210000001</v>
      </c>
      <c r="L225" s="214">
        <v>8552.208309999998</v>
      </c>
      <c r="M225" s="187">
        <v>8552.208309999998</v>
      </c>
      <c r="N225" s="188">
        <v>8552.208309999998</v>
      </c>
    </row>
    <row r="226" spans="1:14" ht="15.75">
      <c r="A226" s="27"/>
      <c r="B226" s="186"/>
      <c r="C226" s="18"/>
      <c r="D226" s="18"/>
      <c r="E226" s="187"/>
      <c r="F226" s="187"/>
      <c r="G226" s="187"/>
      <c r="H226" s="196"/>
      <c r="J226" s="196"/>
      <c r="K226" s="117"/>
      <c r="L226" s="187"/>
      <c r="M226" s="187"/>
      <c r="N226" s="188"/>
    </row>
    <row r="227" spans="1:19" ht="15.75">
      <c r="A227" s="27" t="s">
        <v>30</v>
      </c>
      <c r="B227" s="186"/>
      <c r="C227" s="18" t="s">
        <v>16</v>
      </c>
      <c r="D227" s="18" t="s">
        <v>16</v>
      </c>
      <c r="E227" s="187">
        <v>246.9408</v>
      </c>
      <c r="F227" s="187">
        <f aca="true" t="shared" si="41" ref="F227:M227">F228-E228</f>
        <v>971.5962000000001</v>
      </c>
      <c r="G227" s="187">
        <f t="shared" si="41"/>
        <v>420.4550999999999</v>
      </c>
      <c r="H227" s="187">
        <f t="shared" si="41"/>
        <v>276.8153999999997</v>
      </c>
      <c r="I227" s="196">
        <f t="shared" si="41"/>
        <v>3260.5268000000005</v>
      </c>
      <c r="J227" s="196">
        <f t="shared" si="41"/>
        <v>349.4342000000006</v>
      </c>
      <c r="K227" s="117">
        <f t="shared" si="41"/>
        <v>714.8115999999991</v>
      </c>
      <c r="L227" s="187">
        <f t="shared" si="41"/>
        <v>31.805200000000696</v>
      </c>
      <c r="M227" s="213">
        <f t="shared" si="41"/>
        <v>0</v>
      </c>
      <c r="N227" s="220">
        <f>N228-M228</f>
        <v>0</v>
      </c>
      <c r="S227" s="218"/>
    </row>
    <row r="228" spans="1:19" ht="15.75">
      <c r="A228" s="27" t="s">
        <v>17</v>
      </c>
      <c r="B228" s="186"/>
      <c r="C228" s="18" t="s">
        <v>16</v>
      </c>
      <c r="D228" s="18" t="s">
        <v>16</v>
      </c>
      <c r="E228" s="187">
        <v>246.9408</v>
      </c>
      <c r="F228" s="187">
        <v>1218.537</v>
      </c>
      <c r="G228" s="187">
        <v>1638.9921</v>
      </c>
      <c r="H228" s="187">
        <v>1915.8074999999997</v>
      </c>
      <c r="I228">
        <v>5176.3343</v>
      </c>
      <c r="J228" s="196">
        <v>5525.768500000001</v>
      </c>
      <c r="K228" s="117">
        <v>6240.5801</v>
      </c>
      <c r="L228" s="187">
        <v>6272.385300000001</v>
      </c>
      <c r="M228" s="187">
        <v>6272.385300000001</v>
      </c>
      <c r="N228" s="188">
        <v>6272.385300000001</v>
      </c>
      <c r="S228" s="217"/>
    </row>
    <row r="229" spans="1:14" ht="15.75">
      <c r="A229" s="190"/>
      <c r="B229" s="169"/>
      <c r="C229" s="205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1"/>
    </row>
    <row r="230" spans="1:14" ht="15.75">
      <c r="A230" s="222" t="s">
        <v>58</v>
      </c>
      <c r="B230" s="166"/>
      <c r="C230" s="223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8"/>
    </row>
    <row r="231" spans="1:14" ht="15.75">
      <c r="A231" s="27"/>
      <c r="B231" s="186"/>
      <c r="C231" s="18"/>
      <c r="D231" s="187"/>
      <c r="E231" s="187"/>
      <c r="F231" s="10"/>
      <c r="G231" s="187"/>
      <c r="H231" s="187"/>
      <c r="I231" s="187"/>
      <c r="J231" s="187"/>
      <c r="K231" s="187"/>
      <c r="L231" s="187"/>
      <c r="M231" s="187"/>
      <c r="N231" s="188"/>
    </row>
    <row r="232" spans="1:14" ht="15.75">
      <c r="A232" s="27" t="s">
        <v>29</v>
      </c>
      <c r="B232" s="186"/>
      <c r="C232" s="18" t="s">
        <v>16</v>
      </c>
      <c r="D232" s="18" t="s">
        <v>16</v>
      </c>
      <c r="E232" s="187">
        <v>5859.559595299998</v>
      </c>
      <c r="F232" s="187">
        <f aca="true" t="shared" si="42" ref="F232:K232">F233-E233</f>
        <v>14193.171349700002</v>
      </c>
      <c r="G232" s="187">
        <f t="shared" si="42"/>
        <v>1342.1896549999983</v>
      </c>
      <c r="H232" s="187">
        <f t="shared" si="42"/>
        <v>1273.4094199999963</v>
      </c>
      <c r="I232" s="187">
        <f t="shared" si="42"/>
        <v>428.3383800000047</v>
      </c>
      <c r="J232" s="187">
        <f t="shared" si="42"/>
        <v>29.24499999999898</v>
      </c>
      <c r="K232" s="221">
        <f t="shared" si="42"/>
        <v>0</v>
      </c>
      <c r="L232" s="221">
        <f>L233-K233</f>
        <v>0</v>
      </c>
      <c r="M232" s="221">
        <f>M233-L233</f>
        <v>0</v>
      </c>
      <c r="N232" s="224">
        <f>N233-M233</f>
        <v>0</v>
      </c>
    </row>
    <row r="233" spans="1:14" ht="15.75">
      <c r="A233" s="27" t="s">
        <v>17</v>
      </c>
      <c r="B233" s="186"/>
      <c r="C233" s="18" t="s">
        <v>16</v>
      </c>
      <c r="D233" s="18" t="s">
        <v>16</v>
      </c>
      <c r="E233" s="187">
        <v>5859.559595299998</v>
      </c>
      <c r="F233" s="187">
        <v>20052.730945</v>
      </c>
      <c r="G233" s="187">
        <v>21394.920599999998</v>
      </c>
      <c r="H233" s="187">
        <v>22668.330019999994</v>
      </c>
      <c r="I233" s="187">
        <v>23096.6684</v>
      </c>
      <c r="J233" s="187">
        <v>23125.913399999998</v>
      </c>
      <c r="K233" s="10">
        <v>23125.913399999998</v>
      </c>
      <c r="L233" s="10">
        <v>23125.913399999998</v>
      </c>
      <c r="M233" s="187">
        <v>23125.913399999998</v>
      </c>
      <c r="N233" s="188">
        <v>23125.913399999998</v>
      </c>
    </row>
    <row r="234" spans="1:14" ht="15.75">
      <c r="A234" s="27"/>
      <c r="B234" s="186"/>
      <c r="C234" s="18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8"/>
    </row>
    <row r="235" spans="1:14" ht="15.75">
      <c r="A235" s="27" t="s">
        <v>30</v>
      </c>
      <c r="B235" s="186"/>
      <c r="C235" s="18" t="s">
        <v>16</v>
      </c>
      <c r="D235" s="18" t="s">
        <v>16</v>
      </c>
      <c r="E235" s="187">
        <v>1875.4633</v>
      </c>
      <c r="F235" s="187">
        <f aca="true" t="shared" si="43" ref="F235:K235">F236-E236</f>
        <v>7162.7618</v>
      </c>
      <c r="G235" s="187">
        <f t="shared" si="43"/>
        <v>2590.8744000000024</v>
      </c>
      <c r="H235" s="187">
        <f t="shared" si="43"/>
        <v>3022.7071400000023</v>
      </c>
      <c r="I235" s="187">
        <f t="shared" si="43"/>
        <v>710.9998599999963</v>
      </c>
      <c r="J235" s="187">
        <f t="shared" si="43"/>
        <v>2076.9897</v>
      </c>
      <c r="K235" s="187">
        <f t="shared" si="43"/>
        <v>67.41860000000088</v>
      </c>
      <c r="L235" s="187">
        <f>L236-K236</f>
        <v>31.41599999999744</v>
      </c>
      <c r="M235" s="221">
        <f>M236-L236</f>
        <v>0</v>
      </c>
      <c r="N235" s="224">
        <f>N236-M236</f>
        <v>0</v>
      </c>
    </row>
    <row r="236" spans="1:14" ht="15.75">
      <c r="A236" s="27" t="s">
        <v>17</v>
      </c>
      <c r="B236" s="186"/>
      <c r="C236" s="18" t="s">
        <v>16</v>
      </c>
      <c r="D236" s="18" t="s">
        <v>16</v>
      </c>
      <c r="E236" s="187">
        <v>1875.4633</v>
      </c>
      <c r="F236" s="187">
        <v>9038.2251</v>
      </c>
      <c r="G236" s="187">
        <v>11629.099500000002</v>
      </c>
      <c r="H236" s="187">
        <v>14651.806640000004</v>
      </c>
      <c r="I236" s="10">
        <v>15362.8065</v>
      </c>
      <c r="J236" s="187">
        <v>17439.7962</v>
      </c>
      <c r="K236" s="187">
        <v>17507.2148</v>
      </c>
      <c r="L236" s="187">
        <v>17538.6308</v>
      </c>
      <c r="M236" s="187">
        <v>17538.6308</v>
      </c>
      <c r="N236" s="188">
        <v>17538.6308</v>
      </c>
    </row>
    <row r="237" spans="1:14" ht="15.75">
      <c r="A237" s="58"/>
      <c r="B237" s="169"/>
      <c r="C237" s="205"/>
      <c r="D237" s="205"/>
      <c r="E237" s="170"/>
      <c r="F237" s="170"/>
      <c r="G237" s="170"/>
      <c r="H237" s="170"/>
      <c r="I237" s="29"/>
      <c r="J237" s="170"/>
      <c r="K237" s="170"/>
      <c r="L237" s="170"/>
      <c r="M237" s="170"/>
      <c r="N237" s="171"/>
    </row>
    <row r="238" spans="1:14" ht="15.75">
      <c r="A238" s="27" t="s">
        <v>59</v>
      </c>
      <c r="B238" s="186"/>
      <c r="C238" s="18"/>
      <c r="D238" s="18"/>
      <c r="E238" s="187"/>
      <c r="F238" s="187"/>
      <c r="G238" s="187"/>
      <c r="H238" s="187"/>
      <c r="I238" s="10"/>
      <c r="J238" s="187"/>
      <c r="K238" s="187"/>
      <c r="L238" s="187"/>
      <c r="M238" s="187"/>
      <c r="N238" s="188"/>
    </row>
    <row r="239" spans="1:14" ht="15.75">
      <c r="A239" s="27"/>
      <c r="B239" s="186"/>
      <c r="C239" s="225"/>
      <c r="D239" s="18"/>
      <c r="E239" s="187"/>
      <c r="F239" s="187"/>
      <c r="G239" s="187"/>
      <c r="H239" s="187"/>
      <c r="I239" s="10"/>
      <c r="J239" s="187"/>
      <c r="K239" s="187"/>
      <c r="L239" s="187"/>
      <c r="M239" s="187"/>
      <c r="N239" s="188"/>
    </row>
    <row r="240" spans="1:14" ht="15.75">
      <c r="A240" s="27" t="s">
        <v>29</v>
      </c>
      <c r="B240" s="186"/>
      <c r="C240" s="225">
        <v>0</v>
      </c>
      <c r="D240" s="187">
        <v>1482.219</v>
      </c>
      <c r="E240" s="187">
        <f aca="true" t="shared" si="44" ref="E240:K240">E241-D241</f>
        <v>4707.566110000001</v>
      </c>
      <c r="F240" s="187">
        <f t="shared" si="44"/>
        <v>1590.859849999999</v>
      </c>
      <c r="G240" s="187">
        <f t="shared" si="44"/>
        <v>448.9251800000002</v>
      </c>
      <c r="H240" s="187">
        <f t="shared" si="44"/>
        <v>0</v>
      </c>
      <c r="I240" s="187">
        <f t="shared" si="44"/>
        <v>2702.6044999999995</v>
      </c>
      <c r="J240" s="187">
        <f t="shared" si="44"/>
        <v>332.67349000000104</v>
      </c>
      <c r="K240" s="221">
        <f t="shared" si="44"/>
        <v>0</v>
      </c>
      <c r="L240" s="221">
        <f>L241-K241</f>
        <v>0</v>
      </c>
      <c r="M240" s="187"/>
      <c r="N240" s="188"/>
    </row>
    <row r="241" spans="1:14" ht="15.75">
      <c r="A241" s="27" t="s">
        <v>17</v>
      </c>
      <c r="B241" s="186"/>
      <c r="C241" s="225">
        <v>0</v>
      </c>
      <c r="D241" s="187">
        <v>1482.219</v>
      </c>
      <c r="E241" s="187">
        <v>6189.785110000001</v>
      </c>
      <c r="F241" s="187">
        <v>7780.64496</v>
      </c>
      <c r="G241" s="187">
        <v>8229.57014</v>
      </c>
      <c r="H241" s="187">
        <v>8229.57014</v>
      </c>
      <c r="I241" s="10">
        <v>10932.17464</v>
      </c>
      <c r="J241" s="187">
        <v>11264.84813</v>
      </c>
      <c r="K241" s="187">
        <v>11264.84813</v>
      </c>
      <c r="L241" s="203">
        <v>11264.848129999998</v>
      </c>
      <c r="M241" s="187"/>
      <c r="N241" s="188"/>
    </row>
    <row r="242" spans="1:14" ht="15.75">
      <c r="A242" s="27"/>
      <c r="B242" s="186"/>
      <c r="C242" s="225"/>
      <c r="D242" s="18"/>
      <c r="E242" s="187"/>
      <c r="F242" s="187"/>
      <c r="G242" s="187"/>
      <c r="H242" s="187"/>
      <c r="I242" s="10"/>
      <c r="J242" s="187"/>
      <c r="K242" s="187"/>
      <c r="L242" s="187"/>
      <c r="M242" s="187"/>
      <c r="N242" s="188"/>
    </row>
    <row r="243" spans="1:14" ht="15.75">
      <c r="A243" s="27" t="s">
        <v>30</v>
      </c>
      <c r="B243" s="186"/>
      <c r="C243" s="225">
        <v>0</v>
      </c>
      <c r="D243" s="225">
        <v>0</v>
      </c>
      <c r="E243" s="203">
        <f aca="true" t="shared" si="45" ref="E243:L243">E244-D244</f>
        <v>2167.2</v>
      </c>
      <c r="F243" s="203">
        <f t="shared" si="45"/>
        <v>1457.7615</v>
      </c>
      <c r="G243" s="187">
        <f t="shared" si="45"/>
        <v>729.2170000000001</v>
      </c>
      <c r="H243" s="187">
        <f t="shared" si="45"/>
        <v>0</v>
      </c>
      <c r="I243" s="187">
        <f t="shared" si="45"/>
        <v>1871.5418900000004</v>
      </c>
      <c r="J243" s="187">
        <f t="shared" si="45"/>
        <v>1258.50605</v>
      </c>
      <c r="K243" s="221">
        <f t="shared" si="45"/>
        <v>0</v>
      </c>
      <c r="L243" s="221">
        <f t="shared" si="45"/>
        <v>0</v>
      </c>
      <c r="M243" s="187"/>
      <c r="N243" s="188"/>
    </row>
    <row r="244" spans="1:14" ht="15.75">
      <c r="A244" s="27" t="s">
        <v>17</v>
      </c>
      <c r="B244" s="186"/>
      <c r="C244" s="225">
        <v>0</v>
      </c>
      <c r="D244" s="225">
        <v>0</v>
      </c>
      <c r="E244" s="37">
        <v>2167.2</v>
      </c>
      <c r="F244" s="203">
        <v>3624.9615</v>
      </c>
      <c r="G244" s="187">
        <v>4354.1785</v>
      </c>
      <c r="H244" s="187">
        <v>4354.1785</v>
      </c>
      <c r="I244" s="10">
        <v>6225.72039</v>
      </c>
      <c r="J244" s="187">
        <v>7484.22644</v>
      </c>
      <c r="K244" s="187">
        <v>7484.22644</v>
      </c>
      <c r="L244" s="187">
        <v>7484.22644</v>
      </c>
      <c r="M244" s="187"/>
      <c r="N244" s="188"/>
    </row>
    <row r="245" spans="1:14" ht="15.75">
      <c r="A245" s="190"/>
      <c r="B245" s="186"/>
      <c r="C245" s="18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8"/>
    </row>
    <row r="246" spans="1:19" ht="15.75">
      <c r="A246" s="191"/>
      <c r="B246" s="192"/>
      <c r="C246" s="192"/>
      <c r="D246" s="192"/>
      <c r="E246" s="192"/>
      <c r="F246" s="201"/>
      <c r="G246" s="201"/>
      <c r="H246" s="201"/>
      <c r="I246" s="201"/>
      <c r="J246" s="192"/>
      <c r="K246" s="192"/>
      <c r="L246" s="192"/>
      <c r="M246" s="201"/>
      <c r="N246" s="193"/>
      <c r="S246" s="219"/>
    </row>
    <row r="247" spans="1:15" ht="15.75">
      <c r="A247" s="176" t="s">
        <v>56</v>
      </c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5"/>
      <c r="O247" s="44"/>
    </row>
    <row r="248" spans="1:14" ht="15.75">
      <c r="A248" s="174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87"/>
      <c r="M248" s="175"/>
      <c r="N248" s="44"/>
    </row>
    <row r="249" spans="1:19" ht="15.75">
      <c r="A249" s="10"/>
      <c r="B249" s="172"/>
      <c r="C249" s="172"/>
      <c r="D249" s="114"/>
      <c r="E249" s="10"/>
      <c r="F249" s="10"/>
      <c r="G249" s="10"/>
      <c r="H249" s="10"/>
      <c r="I249" s="10"/>
      <c r="J249" s="10"/>
      <c r="K249" s="10"/>
      <c r="L249" s="92"/>
      <c r="M249" s="10"/>
      <c r="N249" s="10"/>
      <c r="S249" s="7"/>
    </row>
    <row r="250" spans="1:19" ht="15.75">
      <c r="A250" s="173"/>
      <c r="B250" s="172"/>
      <c r="C250" s="172"/>
      <c r="E250" s="92"/>
      <c r="F250" s="10"/>
      <c r="G250" s="10"/>
      <c r="H250" s="10"/>
      <c r="I250" s="37"/>
      <c r="J250" s="10"/>
      <c r="K250" s="10"/>
      <c r="L250" s="199"/>
      <c r="M250" s="187"/>
      <c r="N250" s="118"/>
      <c r="S250" s="7"/>
    </row>
    <row r="251" spans="1:14" ht="15.75">
      <c r="A251" s="1"/>
      <c r="B251" s="1"/>
      <c r="C251" s="1"/>
      <c r="E251" s="84"/>
      <c r="F251" s="84"/>
      <c r="G251" s="84"/>
      <c r="H251" s="84"/>
      <c r="I251" s="67"/>
      <c r="J251" s="137"/>
      <c r="K251" s="143"/>
      <c r="M251" s="71"/>
      <c r="N251" s="118"/>
    </row>
    <row r="252" spans="1:16" ht="15.75">
      <c r="A252" s="1"/>
      <c r="B252" s="1"/>
      <c r="C252" s="1"/>
      <c r="G252" s="71"/>
      <c r="I252" s="10"/>
      <c r="J252" s="118"/>
      <c r="K252" s="136"/>
      <c r="L252" s="2"/>
      <c r="M252" s="101"/>
      <c r="N252" s="10"/>
      <c r="O252" s="36"/>
      <c r="P252" s="36"/>
    </row>
    <row r="253" spans="1:14" ht="15.75">
      <c r="A253" s="1"/>
      <c r="B253" s="1"/>
      <c r="C253" s="1"/>
      <c r="F253" s="71"/>
      <c r="G253" s="71"/>
      <c r="I253" s="10"/>
      <c r="J253" s="10"/>
      <c r="K253" s="137"/>
      <c r="M253" s="38"/>
      <c r="N253" s="36"/>
    </row>
    <row r="254" spans="1:14" ht="15.75">
      <c r="A254" s="1"/>
      <c r="B254" s="1"/>
      <c r="C254" s="178"/>
      <c r="D254" s="71"/>
      <c r="F254" s="67"/>
      <c r="I254" s="10"/>
      <c r="J254" s="138"/>
      <c r="K254" s="92"/>
      <c r="L254" s="2"/>
      <c r="M254" s="72"/>
      <c r="N254" s="10"/>
    </row>
    <row r="255" spans="1:14" ht="15.75">
      <c r="A255" s="2"/>
      <c r="B255" s="1"/>
      <c r="C255" s="1"/>
      <c r="D255" s="118"/>
      <c r="E255" s="2"/>
      <c r="F255" s="2"/>
      <c r="G255" s="2"/>
      <c r="H255" s="2"/>
      <c r="I255" s="10"/>
      <c r="J255" s="142"/>
      <c r="K255" s="181"/>
      <c r="N255" s="10"/>
    </row>
    <row r="256" spans="4:14" ht="15.75">
      <c r="D256" s="71"/>
      <c r="E256" s="76"/>
      <c r="F256" s="2"/>
      <c r="H256" s="2"/>
      <c r="I256" s="102"/>
      <c r="J256" s="72"/>
      <c r="N256" s="10"/>
    </row>
    <row r="257" spans="4:14" ht="15.75">
      <c r="D257" s="2"/>
      <c r="N257" s="10"/>
    </row>
    <row r="258" spans="8:14" ht="15.75">
      <c r="H258" s="71"/>
      <c r="N258" s="10"/>
    </row>
    <row r="259" spans="4:14" ht="15.75">
      <c r="D259" s="75"/>
      <c r="I259" s="93"/>
      <c r="N259" s="10"/>
    </row>
    <row r="260" spans="3:14" ht="15.75">
      <c r="C260" s="71"/>
      <c r="D260" s="75"/>
      <c r="E260" s="38"/>
      <c r="G260" s="38"/>
      <c r="H260" s="38"/>
      <c r="M260" s="93"/>
      <c r="N260" s="118"/>
    </row>
    <row r="261" spans="7:14" ht="18.75">
      <c r="G261" s="135"/>
      <c r="J261" s="142"/>
      <c r="N261" s="10"/>
    </row>
    <row r="262" spans="8:14" ht="15.75">
      <c r="H262" s="71"/>
      <c r="N262" s="10"/>
    </row>
    <row r="263" spans="3:14" ht="15.75">
      <c r="C263" s="71"/>
      <c r="M263" s="93"/>
      <c r="N263" s="10"/>
    </row>
    <row r="264" ht="15.75">
      <c r="N264" s="10"/>
    </row>
    <row r="265" spans="10:14" ht="15.75">
      <c r="J265" s="72"/>
      <c r="N265" s="10"/>
    </row>
    <row r="266" spans="10:14" ht="15.75">
      <c r="J266" s="72"/>
      <c r="N266" s="10"/>
    </row>
    <row r="267" ht="15.75">
      <c r="N267" s="10"/>
    </row>
    <row r="268" ht="15.75">
      <c r="N268" s="10"/>
    </row>
    <row r="269" ht="15.75">
      <c r="N269" s="10"/>
    </row>
    <row r="270" ht="15.75">
      <c r="N270" s="10"/>
    </row>
    <row r="271" ht="15.75">
      <c r="N271" s="10"/>
    </row>
    <row r="272" ht="15.75">
      <c r="N272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NIZIGIYIMANA Ferdinand</cp:lastModifiedBy>
  <cp:lastPrinted>2021-07-26T06:53:10Z</cp:lastPrinted>
  <dcterms:created xsi:type="dcterms:W3CDTF">2000-08-22T08:26:10Z</dcterms:created>
  <dcterms:modified xsi:type="dcterms:W3CDTF">2024-04-19T12:22:28Z</dcterms:modified>
  <cp:category/>
  <cp:version/>
  <cp:contentType/>
  <cp:contentStatus/>
</cp:coreProperties>
</file>