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tableaux site\tableaux site en Français\Tableaux site en français-JANVIER- 2024\"/>
    </mc:Choice>
  </mc:AlternateContent>
  <bookViews>
    <workbookView xWindow="0" yWindow="0" windowWidth="12090" windowHeight="7860" firstSheet="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63" i="3" l="1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O19" i="5" l="1"/>
  <c r="E19" i="5"/>
  <c r="H19" i="5" s="1"/>
  <c r="O18" i="5"/>
  <c r="E18" i="5"/>
  <c r="H18" i="5" s="1"/>
  <c r="O59" i="4"/>
  <c r="E59" i="4"/>
  <c r="H59" i="4" s="1"/>
  <c r="O58" i="4"/>
  <c r="E58" i="4"/>
  <c r="H58" i="4" s="1"/>
  <c r="O57" i="4"/>
  <c r="E57" i="4"/>
  <c r="H57" i="4" s="1"/>
  <c r="O56" i="4"/>
  <c r="E56" i="4"/>
  <c r="H56" i="4" s="1"/>
  <c r="O55" i="4"/>
  <c r="E55" i="4"/>
  <c r="H55" i="4" s="1"/>
  <c r="O54" i="4"/>
  <c r="E54" i="4"/>
  <c r="H54" i="4" s="1"/>
  <c r="O162" i="3" l="1"/>
  <c r="E162" i="3"/>
  <c r="H162" i="3" s="1"/>
  <c r="O161" i="3"/>
  <c r="E161" i="3"/>
  <c r="H161" i="3" s="1"/>
  <c r="O160" i="3"/>
  <c r="E160" i="3"/>
  <c r="H160" i="3" s="1"/>
  <c r="O159" i="3"/>
  <c r="E159" i="3"/>
  <c r="H159" i="3" s="1"/>
  <c r="O158" i="3"/>
  <c r="E158" i="3"/>
  <c r="H158" i="3" s="1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53" i="4" l="1"/>
  <c r="H53" i="4"/>
  <c r="O52" i="4"/>
  <c r="H52" i="4"/>
  <c r="O144" i="3" l="1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1" i="4" l="1"/>
  <c r="H51" i="4"/>
  <c r="O50" i="4"/>
  <c r="H50" i="4"/>
  <c r="O49" i="4"/>
  <c r="H49" i="4"/>
  <c r="O48" i="4"/>
  <c r="H48" i="4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<sst xmlns="http://schemas.openxmlformats.org/spreadsheetml/2006/main" count="142" uniqueCount="68">
  <si>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</si>
  <si>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</si>
  <si>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</si>
  <si>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</si>
  <si>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</si>
  <si>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</si>
  <si>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</si>
  <si>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</si>
  <si>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</si>
  <si>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</si>
  <si>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</si>
  <si>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</si>
  <si>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</si>
  <si>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</si>
  <si>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</si>
  <si>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</si>
  <si>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</si>
  <si>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</si>
  <si>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</si>
  <si>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</si>
  <si>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</si>
  <si>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</si>
  <si>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</si>
  <si>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</si>
  <si>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</si>
  <si>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</si>
  <si>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</si>
  <si>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</si>
  <si>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</si>
  <si>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</si>
  <si>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</si>
  <si>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</si>
  <si>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</si>
  <si>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</si>
  <si>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</si>
  <si>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</si>
  <si>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</si>
  <si>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</si>
  <si>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</si>
  <si>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</si>
  <si>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</si>
  <si>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</si>
  <si>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</si>
  <si>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</si>
  <si>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</si>
  <si>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</si>
  <si>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</si>
  <si>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</si>
  <si>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</si>
  <si>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</si>
  <si>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</si>
  <si>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</si>
  <si>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</si>
  <si>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</si>
  <si>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</si>
  <si>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</si>
  <si>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</si>
  <si>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</si>
  <si>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</si>
  <si>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</si>
  <si>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</si>
  <si>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Sept-23</t>
    </r>
    <r>
      <rPr>
        <vertAlign val="superscript"/>
        <sz val="12"/>
        <rFont val="Cambria"/>
        <family val="1"/>
      </rPr>
      <t>(p)</t>
    </r>
  </si>
  <si>
    <r>
      <t>Oct-23</t>
    </r>
    <r>
      <rPr>
        <vertAlign val="superscript"/>
        <sz val="12"/>
        <rFont val="Cambria"/>
        <family val="1"/>
      </rPr>
      <t>(p)</t>
    </r>
  </si>
  <si>
    <r>
      <t>Nov-23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</si>
  <si>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</si>
  <si>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</si>
  <si>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</si>
  <si>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r>
      <t>Jan-24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</si>
</sst>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6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D1" workbookViewId="0">
      <selection activeCell="F12" sqref="F12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18" customFormat="1"/>
    <row r="2" spans="2:5" s="18" customFormat="1">
      <c r="B2" s="53" t="s">
        <v>35</v>
      </c>
    </row>
    <row r="3" spans="2:5" s="18" customFormat="1">
      <c r="B3" s="53" t="s">
        <v>36</v>
      </c>
      <c r="C3"/>
    </row>
    <row r="4" spans="2:5" s="18" customFormat="1">
      <c r="B4" s="53" t="s">
        <v>37</v>
      </c>
    </row>
    <row r="5" spans="2:5" s="18" customFormat="1">
      <c r="B5" s="53" t="s">
        <v>38</v>
      </c>
    </row>
    <row r="6" spans="2:5" s="18" customFormat="1">
      <c r="B6" s="53"/>
    </row>
    <row r="7" spans="2:5" ht="18.75">
      <c r="B7" s="17" t="s">
        <v>27</v>
      </c>
    </row>
    <row r="9" spans="2:5">
      <c r="B9" s="18" t="s">
        <v>15</v>
      </c>
    </row>
    <row r="10" spans="2:5" ht="16.5" thickBot="1">
      <c r="B10" s="19" t="s">
        <v>16</v>
      </c>
      <c r="C10" s="19" t="s">
        <v>17</v>
      </c>
      <c r="D10" s="19" t="s">
        <v>18</v>
      </c>
      <c r="E10" s="19" t="s">
        <v>34</v>
      </c>
    </row>
    <row r="11" spans="2:5">
      <c r="B11" s="20" t="s">
        <v>19</v>
      </c>
      <c r="C11" s="21" t="s">
        <v>28</v>
      </c>
      <c r="D11" s="21" t="s">
        <v>19</v>
      </c>
      <c r="E11" s="54">
        <v>45292</v>
      </c>
    </row>
    <row r="12" spans="2:5">
      <c r="B12" s="20" t="s">
        <v>20</v>
      </c>
      <c r="C12" s="21" t="s">
        <v>29</v>
      </c>
      <c r="D12" s="21" t="s">
        <v>20</v>
      </c>
      <c r="E12" s="23" t="s">
        <v>64</v>
      </c>
    </row>
    <row r="13" spans="2:5">
      <c r="B13" s="20" t="s">
        <v>21</v>
      </c>
      <c r="C13" s="21" t="s">
        <v>30</v>
      </c>
      <c r="D13" s="21" t="s">
        <v>21</v>
      </c>
      <c r="E13" s="22" t="s">
        <v>65</v>
      </c>
    </row>
    <row r="15" spans="2:5">
      <c r="B15" s="18" t="s">
        <v>22</v>
      </c>
      <c r="C15" s="24"/>
    </row>
    <row r="16" spans="2:5">
      <c r="B16" s="18" t="s">
        <v>23</v>
      </c>
      <c r="C16" s="24"/>
    </row>
    <row r="18" spans="2:3">
      <c r="B18" s="18" t="s">
        <v>24</v>
      </c>
      <c r="C18" s="18" t="s">
        <v>31</v>
      </c>
    </row>
    <row r="19" spans="2:3">
      <c r="B19" s="18" t="s">
        <v>25</v>
      </c>
      <c r="C19" s="25" t="s">
        <v>26</v>
      </c>
    </row>
    <row r="22" spans="2:3" s="6" customFormat="1" ht="47.25">
      <c r="B22" s="55" t="s">
        <v>39</v>
      </c>
    </row>
    <row r="23" spans="2:3" s="6" customFormat="1">
      <c r="B23" s="47" t="s">
        <v>32</v>
      </c>
    </row>
    <row r="24" spans="2:3" s="6" customFormat="1">
      <c r="B24" s="48" t="s">
        <v>1</v>
      </c>
      <c r="C24" s="42"/>
    </row>
    <row r="25" spans="2:3" s="6" customFormat="1">
      <c r="B25" s="49" t="s">
        <v>5</v>
      </c>
      <c r="C25" s="43"/>
    </row>
    <row r="26" spans="2:3" s="6" customFormat="1">
      <c r="B26" s="50" t="s">
        <v>6</v>
      </c>
    </row>
    <row r="27" spans="2:3" s="6" customFormat="1">
      <c r="B27" s="50" t="s">
        <v>7</v>
      </c>
      <c r="C27" s="7"/>
    </row>
    <row r="28" spans="2:3" s="6" customFormat="1">
      <c r="B28" s="48" t="s">
        <v>8</v>
      </c>
      <c r="C28" s="42"/>
    </row>
    <row r="29" spans="2:3" s="6" customFormat="1">
      <c r="B29" s="49" t="s">
        <v>9</v>
      </c>
      <c r="C29" s="44"/>
    </row>
    <row r="30" spans="2:3" s="6" customFormat="1">
      <c r="B30" s="47" t="s">
        <v>13</v>
      </c>
      <c r="C30" s="44"/>
    </row>
    <row r="31" spans="2:3" s="6" customFormat="1">
      <c r="B31" s="48" t="s">
        <v>10</v>
      </c>
      <c r="C31" s="45"/>
    </row>
    <row r="32" spans="2:3" s="6" customFormat="1">
      <c r="B32" s="49" t="s">
        <v>5</v>
      </c>
      <c r="C32" s="44"/>
    </row>
    <row r="33" spans="2:3" s="6" customFormat="1">
      <c r="B33" s="49" t="s">
        <v>11</v>
      </c>
      <c r="C33" s="46"/>
    </row>
    <row r="34" spans="2:3" s="6" customFormat="1">
      <c r="B34" s="49" t="s">
        <v>7</v>
      </c>
      <c r="C34" s="46"/>
    </row>
    <row r="35" spans="2:3" s="6" customFormat="1">
      <c r="B35" s="49" t="s">
        <v>8</v>
      </c>
      <c r="C35" s="46"/>
    </row>
    <row r="36" spans="2:3" s="6" customFormat="1">
      <c r="B36" s="49" t="s">
        <v>9</v>
      </c>
    </row>
    <row r="37" spans="2:3" s="6" customFormat="1">
      <c r="C37" s="41"/>
    </row>
    <row r="38" spans="2:3">
      <c r="C38" s="28"/>
    </row>
    <row r="39" spans="2:3">
      <c r="B39" s="27"/>
    </row>
    <row r="40" spans="2:3">
      <c r="B40" s="29"/>
      <c r="C40" s="28"/>
    </row>
    <row r="41" spans="2:3">
      <c r="B41" s="30"/>
      <c r="C41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00"/>
  <sheetViews>
    <sheetView zoomScale="80" zoomScaleNormal="80" workbookViewId="0">
      <pane xSplit="1" ySplit="6" topLeftCell="J183" activePane="bottomRight" state="frozen"/>
      <selection pane="topRight" activeCell="B1" sqref="B1"/>
      <selection pane="bottomLeft" activeCell="A7" sqref="A7"/>
      <selection pane="bottomRight" activeCell="B189" activeCellId="3" sqref="B198:O198 B195:O195 B192:O192 B189:O189"/>
    </sheetView>
  </sheetViews>
  <sheetFormatPr baseColWidth="10"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6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9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1" customFormat="1" ht="18.75">
      <c r="A3" s="56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s="31" customFormat="1" ht="18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s="37" customFormat="1" ht="18.75">
      <c r="A5" s="60" t="s">
        <v>33</v>
      </c>
      <c r="B5" s="59" t="s">
        <v>12</v>
      </c>
      <c r="C5" s="59"/>
      <c r="D5" s="59"/>
      <c r="E5" s="59"/>
      <c r="F5" s="59"/>
      <c r="G5" s="59"/>
      <c r="H5" s="59"/>
      <c r="I5" s="59" t="s">
        <v>13</v>
      </c>
      <c r="J5" s="59"/>
      <c r="K5" s="59"/>
      <c r="L5" s="59"/>
      <c r="M5" s="59"/>
      <c r="N5" s="59"/>
      <c r="O5" s="59"/>
    </row>
    <row r="6" spans="1:15" s="31" customFormat="1" ht="56.25">
      <c r="A6" s="61"/>
      <c r="B6" s="51" t="s">
        <v>1</v>
      </c>
      <c r="C6" s="52" t="s">
        <v>5</v>
      </c>
      <c r="D6" s="36" t="s">
        <v>6</v>
      </c>
      <c r="E6" s="52" t="s">
        <v>7</v>
      </c>
      <c r="F6" s="52" t="s">
        <v>8</v>
      </c>
      <c r="G6" s="52" t="s">
        <v>9</v>
      </c>
      <c r="H6" s="51" t="s">
        <v>2</v>
      </c>
      <c r="I6" s="51" t="s">
        <v>10</v>
      </c>
      <c r="J6" s="52" t="s">
        <v>5</v>
      </c>
      <c r="K6" s="36" t="s">
        <v>11</v>
      </c>
      <c r="L6" s="52" t="s">
        <v>7</v>
      </c>
      <c r="M6" s="52" t="s">
        <v>8</v>
      </c>
      <c r="N6" s="52" t="s">
        <v>9</v>
      </c>
      <c r="O6" s="51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>
      <c r="A139" s="12">
        <v>43466</v>
      </c>
      <c r="B139" s="13">
        <v>357434.60000000003</v>
      </c>
      <c r="C139" s="13">
        <v>471975.69999999995</v>
      </c>
      <c r="D139" s="14">
        <v>34218.166666666672</v>
      </c>
      <c r="E139" s="14">
        <v>91427</v>
      </c>
      <c r="F139" s="14">
        <v>6020.9</v>
      </c>
      <c r="G139" s="15">
        <v>2499.5</v>
      </c>
      <c r="H139" s="14">
        <f t="shared" ref="H139:H144" si="9">SUM(B139:G139)</f>
        <v>963575.8666666667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44" si="10">SUM(I139:N139)</f>
        <v>424822.03333333338</v>
      </c>
    </row>
    <row r="140" spans="1:15" s="6" customFormat="1">
      <c r="A140" s="12">
        <v>43524</v>
      </c>
      <c r="B140" s="13">
        <v>355403.89999999997</v>
      </c>
      <c r="C140" s="13">
        <v>486251.7</v>
      </c>
      <c r="D140" s="14">
        <v>35703.833333333328</v>
      </c>
      <c r="E140" s="14">
        <v>91767.9</v>
      </c>
      <c r="F140" s="14">
        <v>5649.4</v>
      </c>
      <c r="G140" s="15">
        <v>2495.2999999999997</v>
      </c>
      <c r="H140" s="14">
        <f t="shared" si="9"/>
        <v>977272.03333333344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>
      <c r="A141" s="12">
        <v>43555</v>
      </c>
      <c r="B141" s="13">
        <v>372428.7</v>
      </c>
      <c r="C141" s="13">
        <v>463360.49999999994</v>
      </c>
      <c r="D141" s="14">
        <v>60793.4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1001634.6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>
      <c r="A142" s="12">
        <v>43585</v>
      </c>
      <c r="B142" s="13">
        <v>381106.03333333327</v>
      </c>
      <c r="C142" s="13">
        <v>492877.70000000007</v>
      </c>
      <c r="D142" s="14">
        <v>34603.033333333333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1012509.5333333333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>
      <c r="A143" s="12">
        <v>43616</v>
      </c>
      <c r="B143" s="13">
        <v>381754.2666666666</v>
      </c>
      <c r="C143" s="13">
        <v>535615.50000000012</v>
      </c>
      <c r="D143" s="14">
        <v>33308.566666666666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1047055.7666666667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>
      <c r="A144" s="12">
        <v>43646</v>
      </c>
      <c r="B144" s="13">
        <v>388716.79999999999</v>
      </c>
      <c r="C144" s="13">
        <v>521436.7</v>
      </c>
      <c r="D144" s="14">
        <v>36546.399999999994</v>
      </c>
      <c r="E144" s="14">
        <v>117049.7</v>
      </c>
      <c r="F144" s="14">
        <v>8655.4</v>
      </c>
      <c r="G144" s="15">
        <v>2154.1</v>
      </c>
      <c r="H144" s="14">
        <f t="shared" si="9"/>
        <v>1074559.1000000001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>
      <c r="A145" s="12">
        <v>43677</v>
      </c>
      <c r="B145" s="13">
        <v>393391.93333333335</v>
      </c>
      <c r="C145" s="13">
        <v>572364.46666666667</v>
      </c>
      <c r="D145" s="14">
        <v>29208.266666666666</v>
      </c>
      <c r="E145" s="14">
        <v>84955</v>
      </c>
      <c r="F145" s="14">
        <v>8124.6999999999989</v>
      </c>
      <c r="G145" s="15">
        <v>1658.2666666666667</v>
      </c>
      <c r="H145" s="14">
        <f t="shared" ref="H145:H186" si="11">SUM(B145:G145)</f>
        <v>1089702.6333333333</v>
      </c>
      <c r="I145" s="14">
        <v>222639.5</v>
      </c>
      <c r="J145" s="14">
        <v>147453.73333333331</v>
      </c>
      <c r="K145" s="14">
        <v>15776.4</v>
      </c>
      <c r="L145" s="14">
        <v>63087.200000000004</v>
      </c>
      <c r="M145" s="14">
        <v>4645.6000000000004</v>
      </c>
      <c r="N145" s="15">
        <v>208.3</v>
      </c>
      <c r="O145" s="14">
        <f t="shared" ref="O145:O192" si="12">SUM(I145:N145)</f>
        <v>453810.73333333328</v>
      </c>
    </row>
    <row r="146" spans="1:15" s="6" customFormat="1">
      <c r="A146" s="12">
        <v>43708</v>
      </c>
      <c r="B146" s="13">
        <v>425953.26666666666</v>
      </c>
      <c r="C146" s="13">
        <v>548728.53333333321</v>
      </c>
      <c r="D146" s="14">
        <v>33267.133333333331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11"/>
        <v>1108837.1666666663</v>
      </c>
      <c r="I146" s="14">
        <v>223953.00000000003</v>
      </c>
      <c r="J146" s="14">
        <v>151796.46666666667</v>
      </c>
      <c r="K146" s="14">
        <v>13629.1</v>
      </c>
      <c r="L146" s="14">
        <v>64851.7</v>
      </c>
      <c r="M146" s="14">
        <v>4666.2000000000007</v>
      </c>
      <c r="N146" s="15">
        <v>225.5</v>
      </c>
      <c r="O146" s="14">
        <f t="shared" si="12"/>
        <v>459121.96666666667</v>
      </c>
    </row>
    <row r="147" spans="1:15" s="6" customFormat="1">
      <c r="A147" s="12">
        <v>43738</v>
      </c>
      <c r="B147" s="13">
        <v>420159.9</v>
      </c>
      <c r="C147" s="13">
        <v>571358.50000000012</v>
      </c>
      <c r="D147" s="14">
        <v>32209.000000000004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11"/>
        <v>1118003.3</v>
      </c>
      <c r="I147" s="14">
        <v>224881.60000000003</v>
      </c>
      <c r="J147" s="14">
        <v>152530.69999999998</v>
      </c>
      <c r="K147" s="14">
        <v>13869.2</v>
      </c>
      <c r="L147" s="14">
        <v>58034.30000000001</v>
      </c>
      <c r="M147" s="14">
        <v>4591.7</v>
      </c>
      <c r="N147" s="15">
        <v>220.49999999999997</v>
      </c>
      <c r="O147" s="14">
        <f t="shared" si="12"/>
        <v>454128.00000000006</v>
      </c>
    </row>
    <row r="148" spans="1:15" s="6" customFormat="1">
      <c r="A148" s="12">
        <v>43769</v>
      </c>
      <c r="B148" s="13">
        <v>402011.93333333341</v>
      </c>
      <c r="C148" s="13">
        <v>569181.23333333328</v>
      </c>
      <c r="D148" s="14">
        <v>28284.699999999997</v>
      </c>
      <c r="E148" s="14">
        <f>71737.1+8744.2</f>
        <v>80481.3</v>
      </c>
      <c r="F148" s="14">
        <v>11220.4</v>
      </c>
      <c r="G148" s="15">
        <v>1484.8333333333333</v>
      </c>
      <c r="H148" s="14">
        <f t="shared" si="11"/>
        <v>1092664.3999999999</v>
      </c>
      <c r="I148" s="14">
        <v>237369.49999999997</v>
      </c>
      <c r="J148" s="14">
        <v>153755.86666666664</v>
      </c>
      <c r="K148" s="14">
        <v>14359.000000000002</v>
      </c>
      <c r="L148" s="14">
        <v>66184.699999999983</v>
      </c>
      <c r="M148" s="14">
        <v>4627.8999999999996</v>
      </c>
      <c r="N148" s="15">
        <v>202</v>
      </c>
      <c r="O148" s="14">
        <f t="shared" si="12"/>
        <v>476498.96666666656</v>
      </c>
    </row>
    <row r="149" spans="1:15" s="6" customFormat="1">
      <c r="A149" s="12">
        <v>43799</v>
      </c>
      <c r="B149" s="13">
        <v>412282.06666666665</v>
      </c>
      <c r="C149" s="13">
        <v>489447.56666666677</v>
      </c>
      <c r="D149" s="14">
        <v>31579.4</v>
      </c>
      <c r="E149" s="14">
        <f>75380.6+9359.1</f>
        <v>84739.700000000012</v>
      </c>
      <c r="F149" s="14">
        <v>9219.4</v>
      </c>
      <c r="G149" s="15">
        <v>1452.0666666666664</v>
      </c>
      <c r="H149" s="14">
        <f t="shared" si="11"/>
        <v>1028720.2000000001</v>
      </c>
      <c r="I149" s="14">
        <v>246758.7</v>
      </c>
      <c r="J149" s="14">
        <v>222359.0333333333</v>
      </c>
      <c r="K149" s="14">
        <v>13604.2</v>
      </c>
      <c r="L149" s="14">
        <v>72158.999999999985</v>
      </c>
      <c r="M149" s="14">
        <v>4653.2999999999993</v>
      </c>
      <c r="N149" s="15">
        <v>209.6</v>
      </c>
      <c r="O149" s="14">
        <f t="shared" si="12"/>
        <v>559743.83333333326</v>
      </c>
    </row>
    <row r="150" spans="1:15" s="6" customFormat="1">
      <c r="A150" s="12">
        <v>43830</v>
      </c>
      <c r="B150" s="13">
        <v>442464.9</v>
      </c>
      <c r="C150" s="13">
        <v>508679.3</v>
      </c>
      <c r="D150" s="14">
        <v>23681.200000000001</v>
      </c>
      <c r="E150" s="14">
        <f>74785+8349.2</f>
        <v>83134.2</v>
      </c>
      <c r="F150" s="14">
        <v>10257.9</v>
      </c>
      <c r="G150" s="15">
        <v>1919.2999999999997</v>
      </c>
      <c r="H150" s="14">
        <f t="shared" si="11"/>
        <v>1070136.7999999998</v>
      </c>
      <c r="I150" s="14">
        <v>270265.80000000005</v>
      </c>
      <c r="J150" s="14">
        <v>222431.4</v>
      </c>
      <c r="K150" s="14">
        <v>13628.7</v>
      </c>
      <c r="L150" s="14">
        <v>73425.199999999983</v>
      </c>
      <c r="M150" s="14">
        <v>4674.6000000000004</v>
      </c>
      <c r="N150" s="15">
        <v>207.29999999999998</v>
      </c>
      <c r="O150" s="14">
        <f t="shared" si="12"/>
        <v>584633.00000000012</v>
      </c>
    </row>
    <row r="151" spans="1:15" s="6" customFormat="1">
      <c r="A151" s="12">
        <v>43861</v>
      </c>
      <c r="B151" s="13">
        <v>448011.46666666667</v>
      </c>
      <c r="C151" s="13">
        <v>494033.2</v>
      </c>
      <c r="D151" s="14">
        <v>33277.1</v>
      </c>
      <c r="E151" s="14">
        <f>77666.6+10062.3</f>
        <v>87728.900000000009</v>
      </c>
      <c r="F151" s="14">
        <v>8814.5</v>
      </c>
      <c r="G151" s="15">
        <v>2465.7666666666669</v>
      </c>
      <c r="H151" s="14">
        <f t="shared" si="11"/>
        <v>1074330.9333333333</v>
      </c>
      <c r="I151" s="14">
        <v>274380.09999999998</v>
      </c>
      <c r="J151" s="14">
        <v>226334.96666666662</v>
      </c>
      <c r="K151" s="14">
        <v>13731.600000000002</v>
      </c>
      <c r="L151" s="14">
        <v>73767.600000000006</v>
      </c>
      <c r="M151" s="14">
        <v>4707.8</v>
      </c>
      <c r="N151" s="15">
        <v>177.9</v>
      </c>
      <c r="O151" s="14">
        <f t="shared" si="12"/>
        <v>593099.96666666667</v>
      </c>
    </row>
    <row r="152" spans="1:15" s="6" customFormat="1">
      <c r="A152" s="12">
        <v>43890</v>
      </c>
      <c r="B152" s="13">
        <v>452914.83333333337</v>
      </c>
      <c r="C152" s="13">
        <v>512023.39999999997</v>
      </c>
      <c r="D152" s="14">
        <v>28199.100000000002</v>
      </c>
      <c r="E152" s="14">
        <f>77943.5+12475.8</f>
        <v>90419.3</v>
      </c>
      <c r="F152" s="14">
        <v>9569.4</v>
      </c>
      <c r="G152" s="15">
        <v>2146.9333333333334</v>
      </c>
      <c r="H152" s="14">
        <f t="shared" si="11"/>
        <v>1095272.9666666666</v>
      </c>
      <c r="I152" s="14">
        <v>277414.39999999997</v>
      </c>
      <c r="J152" s="14">
        <v>238808.53333333335</v>
      </c>
      <c r="K152" s="14">
        <v>13694.7</v>
      </c>
      <c r="L152" s="14">
        <v>76066.2</v>
      </c>
      <c r="M152" s="14">
        <v>2677.9</v>
      </c>
      <c r="N152" s="15">
        <v>167.7</v>
      </c>
      <c r="O152" s="14">
        <f t="shared" si="12"/>
        <v>608829.43333333323</v>
      </c>
    </row>
    <row r="153" spans="1:15" s="6" customFormat="1">
      <c r="A153" s="12">
        <v>43921</v>
      </c>
      <c r="B153" s="13">
        <v>472956.1</v>
      </c>
      <c r="C153" s="13">
        <v>475218.7</v>
      </c>
      <c r="D153" s="14">
        <v>27839.8</v>
      </c>
      <c r="E153" s="14">
        <f>81089+14473</f>
        <v>95562</v>
      </c>
      <c r="F153" s="14">
        <v>8414.2999999999993</v>
      </c>
      <c r="G153" s="15">
        <v>2127.8000000000002</v>
      </c>
      <c r="H153" s="14">
        <f t="shared" si="11"/>
        <v>1082118.7000000002</v>
      </c>
      <c r="I153" s="14">
        <v>279859.20000000001</v>
      </c>
      <c r="J153" s="14">
        <v>235638.90000000002</v>
      </c>
      <c r="K153" s="14">
        <v>15583.999999999998</v>
      </c>
      <c r="L153" s="14">
        <v>75238.700000000012</v>
      </c>
      <c r="M153" s="14">
        <v>2724.3</v>
      </c>
      <c r="N153" s="15">
        <v>145.5</v>
      </c>
      <c r="O153" s="14">
        <f t="shared" si="12"/>
        <v>609190.60000000009</v>
      </c>
    </row>
    <row r="154" spans="1:15" s="6" customFormat="1">
      <c r="A154" s="12">
        <v>43951</v>
      </c>
      <c r="B154" s="13">
        <v>485949.06666666665</v>
      </c>
      <c r="C154" s="13">
        <v>490326.46666666667</v>
      </c>
      <c r="D154" s="14">
        <v>22908.500000000004</v>
      </c>
      <c r="E154" s="14">
        <f>82370.5+8560.4</f>
        <v>90930.9</v>
      </c>
      <c r="F154" s="14">
        <v>6890.1</v>
      </c>
      <c r="G154" s="15">
        <v>1902.6666666666667</v>
      </c>
      <c r="H154" s="14">
        <f t="shared" si="11"/>
        <v>1098907.7000000002</v>
      </c>
      <c r="I154" s="14">
        <v>287753.56666666665</v>
      </c>
      <c r="J154" s="14">
        <v>238753</v>
      </c>
      <c r="K154" s="14">
        <v>15666.899999999998</v>
      </c>
      <c r="L154" s="14">
        <v>77233.2</v>
      </c>
      <c r="M154" s="14">
        <v>2734.3</v>
      </c>
      <c r="N154" s="15">
        <v>748.13333333333333</v>
      </c>
      <c r="O154" s="14">
        <f t="shared" si="12"/>
        <v>622889.1</v>
      </c>
    </row>
    <row r="155" spans="1:15" s="6" customFormat="1">
      <c r="A155" s="12">
        <v>43982</v>
      </c>
      <c r="B155" s="13">
        <v>478668.43333333335</v>
      </c>
      <c r="C155" s="13">
        <v>484546.43333333335</v>
      </c>
      <c r="D155" s="14">
        <v>25116.200000000004</v>
      </c>
      <c r="E155" s="14">
        <f>83334.9+9658.7</f>
        <v>92993.599999999991</v>
      </c>
      <c r="F155" s="14">
        <v>6548.9000000000005</v>
      </c>
      <c r="G155" s="15">
        <v>1635.6333333333332</v>
      </c>
      <c r="H155" s="14">
        <f t="shared" si="11"/>
        <v>1089509.2</v>
      </c>
      <c r="I155" s="14">
        <v>285565.23333333334</v>
      </c>
      <c r="J155" s="14">
        <v>255329.39999999994</v>
      </c>
      <c r="K155" s="14">
        <v>12006.599999999999</v>
      </c>
      <c r="L155" s="14">
        <v>76469.3</v>
      </c>
      <c r="M155" s="14">
        <v>2768.1</v>
      </c>
      <c r="N155" s="15">
        <v>263.56666666666666</v>
      </c>
      <c r="O155" s="14">
        <f t="shared" si="12"/>
        <v>632402.19999999995</v>
      </c>
    </row>
    <row r="156" spans="1:15" s="6" customFormat="1">
      <c r="A156" s="12">
        <v>44012</v>
      </c>
      <c r="B156" s="13">
        <v>515366.19999999995</v>
      </c>
      <c r="C156" s="13">
        <v>508577.09999999992</v>
      </c>
      <c r="D156" s="14">
        <v>31052.999999999996</v>
      </c>
      <c r="E156" s="14">
        <f>85760+22228</f>
        <v>107988</v>
      </c>
      <c r="F156" s="14">
        <v>15598.900000000001</v>
      </c>
      <c r="G156" s="15">
        <v>1585.1</v>
      </c>
      <c r="H156" s="14">
        <f t="shared" si="11"/>
        <v>1180168.2999999998</v>
      </c>
      <c r="I156" s="14">
        <v>294483.40000000008</v>
      </c>
      <c r="J156" s="14">
        <v>256725.6</v>
      </c>
      <c r="K156" s="14">
        <v>12110.8</v>
      </c>
      <c r="L156" s="14">
        <v>76315.599999999991</v>
      </c>
      <c r="M156" s="14">
        <v>2374.9</v>
      </c>
      <c r="N156" s="15">
        <v>351.1</v>
      </c>
      <c r="O156" s="14">
        <f t="shared" si="12"/>
        <v>642361.40000000014</v>
      </c>
    </row>
    <row r="157" spans="1:15" s="6" customFormat="1">
      <c r="A157" s="12">
        <v>44043</v>
      </c>
      <c r="B157" s="13">
        <v>526647.6333333333</v>
      </c>
      <c r="C157" s="13">
        <v>481787.70000000007</v>
      </c>
      <c r="D157" s="14">
        <v>29368.999999999996</v>
      </c>
      <c r="E157" s="14">
        <f>85525+13911.4</f>
        <v>99436.4</v>
      </c>
      <c r="F157" s="14">
        <v>8375.6999999999989</v>
      </c>
      <c r="G157" s="15">
        <v>1653.7666666666667</v>
      </c>
      <c r="H157" s="14">
        <f t="shared" si="11"/>
        <v>1147270.2</v>
      </c>
      <c r="I157" s="14">
        <v>315716.63333333336</v>
      </c>
      <c r="J157" s="14">
        <v>286081.53333333338</v>
      </c>
      <c r="K157" s="14">
        <v>13797.8</v>
      </c>
      <c r="L157" s="14">
        <v>78367</v>
      </c>
      <c r="M157" s="14">
        <v>1791.5</v>
      </c>
      <c r="N157" s="15">
        <v>291.16666666666663</v>
      </c>
      <c r="O157" s="14">
        <f t="shared" si="12"/>
        <v>696045.63333333342</v>
      </c>
    </row>
    <row r="158" spans="1:15" s="6" customFormat="1">
      <c r="A158" s="12">
        <v>44074</v>
      </c>
      <c r="B158" s="13">
        <v>536909.46666666656</v>
      </c>
      <c r="C158" s="13">
        <v>501497.89999999991</v>
      </c>
      <c r="D158" s="14">
        <v>33845.5</v>
      </c>
      <c r="E158" s="14">
        <f>86227.7+14934</f>
        <v>101161.7</v>
      </c>
      <c r="F158" s="14">
        <v>7089.1</v>
      </c>
      <c r="G158" s="15">
        <v>1702.6333333333332</v>
      </c>
      <c r="H158" s="14">
        <f t="shared" si="11"/>
        <v>1182206.2999999998</v>
      </c>
      <c r="I158" s="14">
        <v>317249.06666666671</v>
      </c>
      <c r="J158" s="14">
        <v>294215.96666666667</v>
      </c>
      <c r="K158" s="14">
        <v>12000.099999999999</v>
      </c>
      <c r="L158" s="14">
        <v>82275.8</v>
      </c>
      <c r="M158" s="14">
        <v>0</v>
      </c>
      <c r="N158" s="15">
        <v>240.83333333333331</v>
      </c>
      <c r="O158" s="14">
        <f t="shared" si="12"/>
        <v>705981.76666666684</v>
      </c>
    </row>
    <row r="159" spans="1:15" s="6" customFormat="1">
      <c r="A159" s="12">
        <v>44104</v>
      </c>
      <c r="B159" s="13">
        <v>543665.39999999991</v>
      </c>
      <c r="C159" s="13">
        <v>601124.30000000016</v>
      </c>
      <c r="D159" s="14">
        <v>37565.200000000004</v>
      </c>
      <c r="E159" s="14">
        <f>85499.3+17969.8</f>
        <v>103469.1</v>
      </c>
      <c r="F159" s="14">
        <v>8284.6999999999989</v>
      </c>
      <c r="G159" s="15">
        <v>1607.2</v>
      </c>
      <c r="H159" s="14">
        <f t="shared" si="11"/>
        <v>1295715.9000000001</v>
      </c>
      <c r="I159" s="14">
        <v>322281.89999999997</v>
      </c>
      <c r="J159" s="14">
        <v>270225</v>
      </c>
      <c r="K159" s="14">
        <v>8139.9000000000005</v>
      </c>
      <c r="L159" s="14">
        <v>77518.600000000006</v>
      </c>
      <c r="M159" s="14">
        <v>0</v>
      </c>
      <c r="N159" s="15">
        <v>58</v>
      </c>
      <c r="O159" s="14">
        <f t="shared" si="12"/>
        <v>678223.39999999991</v>
      </c>
    </row>
    <row r="160" spans="1:15" s="6" customFormat="1">
      <c r="A160" s="12">
        <v>44135</v>
      </c>
      <c r="B160" s="13">
        <v>531526.46666666667</v>
      </c>
      <c r="C160" s="13">
        <v>569382.46666666667</v>
      </c>
      <c r="D160" s="14">
        <v>39841.899999999994</v>
      </c>
      <c r="E160" s="14">
        <f>119368.5+19256.1</f>
        <v>138624.6</v>
      </c>
      <c r="F160" s="14">
        <v>6979.8</v>
      </c>
      <c r="G160" s="15">
        <v>1724.9666666666665</v>
      </c>
      <c r="H160" s="14">
        <f t="shared" si="11"/>
        <v>1288080.2</v>
      </c>
      <c r="I160" s="14">
        <v>331500.43333333335</v>
      </c>
      <c r="J160" s="14">
        <v>275806.43333333335</v>
      </c>
      <c r="K160" s="14">
        <v>8946.2999999999993</v>
      </c>
      <c r="L160" s="14">
        <v>78456.899999999994</v>
      </c>
      <c r="M160" s="14">
        <v>0</v>
      </c>
      <c r="N160" s="15">
        <v>61.8</v>
      </c>
      <c r="O160" s="14">
        <f t="shared" si="12"/>
        <v>694771.86666666681</v>
      </c>
    </row>
    <row r="161" spans="1:15" s="6" customFormat="1">
      <c r="A161" s="12">
        <v>44165</v>
      </c>
      <c r="B161" s="13">
        <v>595423.23333333328</v>
      </c>
      <c r="C161" s="13">
        <v>578750.83333333337</v>
      </c>
      <c r="D161" s="14">
        <v>36620.100000000013</v>
      </c>
      <c r="E161" s="14">
        <f>99115.7+22237.5</f>
        <v>121353.2</v>
      </c>
      <c r="F161" s="14">
        <v>6400.5</v>
      </c>
      <c r="G161" s="15">
        <v>1467.5333333333335</v>
      </c>
      <c r="H161" s="14">
        <f t="shared" si="11"/>
        <v>1340015.4000000001</v>
      </c>
      <c r="I161" s="14">
        <v>332862.3666666667</v>
      </c>
      <c r="J161" s="14">
        <v>279232.66666666669</v>
      </c>
      <c r="K161" s="14">
        <v>9644</v>
      </c>
      <c r="L161" s="14">
        <v>89332.9</v>
      </c>
      <c r="M161" s="14">
        <v>0</v>
      </c>
      <c r="N161" s="15">
        <v>117.4</v>
      </c>
      <c r="O161" s="14">
        <f t="shared" si="12"/>
        <v>711189.33333333349</v>
      </c>
    </row>
    <row r="162" spans="1:15" s="6" customFormat="1">
      <c r="A162" s="12">
        <v>44196</v>
      </c>
      <c r="B162" s="13">
        <v>629948.30000000005</v>
      </c>
      <c r="C162" s="13">
        <v>597242.99999999977</v>
      </c>
      <c r="D162" s="14">
        <v>28337.7</v>
      </c>
      <c r="E162" s="14">
        <f>90869.8+14327.1</f>
        <v>105196.90000000001</v>
      </c>
      <c r="F162" s="14">
        <v>7490.7999999999993</v>
      </c>
      <c r="G162" s="15">
        <v>1624.6</v>
      </c>
      <c r="H162" s="14">
        <f t="shared" si="11"/>
        <v>1369841.2999999998</v>
      </c>
      <c r="I162" s="14">
        <v>304515.8</v>
      </c>
      <c r="J162" s="14">
        <v>326371.09999999998</v>
      </c>
      <c r="K162" s="14">
        <v>7813.2</v>
      </c>
      <c r="L162" s="14">
        <v>84579.599999999977</v>
      </c>
      <c r="M162" s="14">
        <v>0</v>
      </c>
      <c r="N162" s="15">
        <v>118.3</v>
      </c>
      <c r="O162" s="14">
        <f t="shared" si="12"/>
        <v>723397.99999999988</v>
      </c>
    </row>
    <row r="163" spans="1:15" s="6" customFormat="1">
      <c r="A163" s="12">
        <v>44227</v>
      </c>
      <c r="B163" s="13">
        <v>643445.80000000005</v>
      </c>
      <c r="C163" s="13">
        <v>615033.70000000007</v>
      </c>
      <c r="D163" s="14">
        <v>38098.166666666664</v>
      </c>
      <c r="E163" s="14">
        <v>112794.79999999999</v>
      </c>
      <c r="F163" s="14">
        <v>7153.6</v>
      </c>
      <c r="G163" s="15">
        <v>1811.1</v>
      </c>
      <c r="H163" s="14">
        <f t="shared" si="11"/>
        <v>1418337.166666667</v>
      </c>
      <c r="I163" s="14">
        <v>320419.10000000003</v>
      </c>
      <c r="J163" s="14">
        <v>315632.99999999994</v>
      </c>
      <c r="K163" s="14">
        <v>8793.5</v>
      </c>
      <c r="L163" s="14">
        <v>82051.366666666669</v>
      </c>
      <c r="M163" s="14">
        <v>0</v>
      </c>
      <c r="N163" s="15">
        <v>119.5</v>
      </c>
      <c r="O163" s="14">
        <f t="shared" si="12"/>
        <v>727016.46666666667</v>
      </c>
    </row>
    <row r="164" spans="1:15" s="6" customFormat="1">
      <c r="A164" s="12">
        <v>44255</v>
      </c>
      <c r="B164" s="13">
        <v>631392.69999999995</v>
      </c>
      <c r="C164" s="13">
        <v>629625.89999999991</v>
      </c>
      <c r="D164" s="14">
        <v>54383.133333333331</v>
      </c>
      <c r="E164" s="14">
        <v>116170.5</v>
      </c>
      <c r="F164" s="14">
        <v>7100.2</v>
      </c>
      <c r="G164" s="15">
        <v>1887.1999999999998</v>
      </c>
      <c r="H164" s="14">
        <f t="shared" si="11"/>
        <v>1440559.6333333331</v>
      </c>
      <c r="I164" s="14">
        <v>334808.2</v>
      </c>
      <c r="J164" s="14">
        <v>329272.3</v>
      </c>
      <c r="K164" s="14">
        <v>6417.2</v>
      </c>
      <c r="L164" s="14">
        <v>80303.933333333334</v>
      </c>
      <c r="M164" s="14">
        <v>0</v>
      </c>
      <c r="N164" s="15">
        <v>123.19999999999999</v>
      </c>
      <c r="O164" s="14">
        <f t="shared" si="12"/>
        <v>750924.83333333326</v>
      </c>
    </row>
    <row r="165" spans="1:15" s="6" customFormat="1">
      <c r="A165" s="12">
        <v>44286</v>
      </c>
      <c r="B165" s="13">
        <v>651465.10000000009</v>
      </c>
      <c r="C165" s="13">
        <v>596336.20000000019</v>
      </c>
      <c r="D165" s="14">
        <v>60046.69999999999</v>
      </c>
      <c r="E165" s="14">
        <v>126729.5</v>
      </c>
      <c r="F165" s="14">
        <v>8909.1</v>
      </c>
      <c r="G165" s="15">
        <v>2056.3000000000002</v>
      </c>
      <c r="H165" s="14">
        <f t="shared" si="11"/>
        <v>1445542.9000000004</v>
      </c>
      <c r="I165" s="14">
        <v>325847.59999999998</v>
      </c>
      <c r="J165" s="14">
        <v>364319.4</v>
      </c>
      <c r="K165" s="14">
        <v>6175.1</v>
      </c>
      <c r="L165" s="14">
        <v>77202.3</v>
      </c>
      <c r="M165" s="14">
        <v>0</v>
      </c>
      <c r="N165" s="15">
        <v>118.9</v>
      </c>
      <c r="O165" s="14">
        <f t="shared" si="12"/>
        <v>773663.3</v>
      </c>
    </row>
    <row r="166" spans="1:15" s="6" customFormat="1">
      <c r="A166" s="12">
        <v>44316</v>
      </c>
      <c r="B166" s="13">
        <v>601210.96666666667</v>
      </c>
      <c r="C166" s="13">
        <v>666270.66666666663</v>
      </c>
      <c r="D166" s="14">
        <v>42807.700000000004</v>
      </c>
      <c r="E166" s="14">
        <v>113929.3</v>
      </c>
      <c r="F166" s="14">
        <v>7412.5999999999995</v>
      </c>
      <c r="G166" s="15">
        <v>3022.3333333333335</v>
      </c>
      <c r="H166" s="14">
        <f t="shared" si="11"/>
        <v>1434653.5666666667</v>
      </c>
      <c r="I166" s="14">
        <v>318977.56666666665</v>
      </c>
      <c r="J166" s="14">
        <v>367864.66666666669</v>
      </c>
      <c r="K166" s="14">
        <v>8122.8</v>
      </c>
      <c r="L166" s="14">
        <v>85322.866666666669</v>
      </c>
      <c r="M166" s="14">
        <v>0</v>
      </c>
      <c r="N166" s="15">
        <v>40.9</v>
      </c>
      <c r="O166" s="14">
        <f t="shared" si="12"/>
        <v>780328.80000000016</v>
      </c>
    </row>
    <row r="167" spans="1:15" s="6" customFormat="1">
      <c r="A167" s="12">
        <v>44347</v>
      </c>
      <c r="B167" s="13">
        <v>630863.1333333333</v>
      </c>
      <c r="C167" s="13">
        <v>719331.33333333326</v>
      </c>
      <c r="D167" s="14">
        <v>46927.299999999996</v>
      </c>
      <c r="E167" s="14">
        <v>109314.4</v>
      </c>
      <c r="F167" s="14">
        <v>4826.6000000000004</v>
      </c>
      <c r="G167" s="15">
        <v>4462.4666666666672</v>
      </c>
      <c r="H167" s="14">
        <f t="shared" si="11"/>
        <v>1515725.2333333332</v>
      </c>
      <c r="I167" s="14">
        <v>322523.83333333337</v>
      </c>
      <c r="J167" s="14">
        <v>365014.33333333337</v>
      </c>
      <c r="K167" s="14">
        <v>6840.5</v>
      </c>
      <c r="L167" s="14">
        <v>80829.833333333314</v>
      </c>
      <c r="M167" s="14">
        <v>0.3</v>
      </c>
      <c r="N167" s="15">
        <v>117.6</v>
      </c>
      <c r="O167" s="14">
        <f t="shared" si="12"/>
        <v>775326.4</v>
      </c>
    </row>
    <row r="168" spans="1:15" s="6" customFormat="1">
      <c r="A168" s="12">
        <v>44377</v>
      </c>
      <c r="B168" s="13">
        <v>675787</v>
      </c>
      <c r="C168" s="13">
        <v>711133.5</v>
      </c>
      <c r="D168" s="14">
        <v>46165.7</v>
      </c>
      <c r="E168" s="14">
        <v>135910.29999999999</v>
      </c>
      <c r="F168" s="14">
        <v>8262.2999999999993</v>
      </c>
      <c r="G168" s="15">
        <v>12617.2</v>
      </c>
      <c r="H168" s="14">
        <f t="shared" si="11"/>
        <v>1589876</v>
      </c>
      <c r="I168" s="14">
        <v>329327.2</v>
      </c>
      <c r="J168" s="14">
        <v>403772.80000000005</v>
      </c>
      <c r="K168" s="14">
        <v>12034.199999999997</v>
      </c>
      <c r="L168" s="14">
        <v>76272.399999999965</v>
      </c>
      <c r="M168" s="14">
        <v>0.3</v>
      </c>
      <c r="N168" s="15">
        <v>256.5</v>
      </c>
      <c r="O168" s="14">
        <f t="shared" si="12"/>
        <v>821663.39999999991</v>
      </c>
    </row>
    <row r="169" spans="1:15" s="6" customFormat="1">
      <c r="A169" s="12">
        <v>44378</v>
      </c>
      <c r="B169" s="13">
        <v>716716.63333333342</v>
      </c>
      <c r="C169" s="13">
        <v>737711.93333333335</v>
      </c>
      <c r="D169" s="14">
        <v>49656.633333333331</v>
      </c>
      <c r="E169" s="14">
        <v>133428.6</v>
      </c>
      <c r="F169" s="14">
        <v>3121.5</v>
      </c>
      <c r="G169" s="15">
        <v>13350.499999999998</v>
      </c>
      <c r="H169" s="14">
        <f t="shared" si="11"/>
        <v>1653985.8000000003</v>
      </c>
      <c r="I169" s="14">
        <v>331322.13333333336</v>
      </c>
      <c r="J169" s="14">
        <v>409903.20000000007</v>
      </c>
      <c r="K169" s="14">
        <v>14254.699999999999</v>
      </c>
      <c r="L169" s="14">
        <v>75377.3</v>
      </c>
      <c r="M169" s="14">
        <v>0.3</v>
      </c>
      <c r="N169" s="15">
        <v>212.9</v>
      </c>
      <c r="O169" s="14">
        <f t="shared" si="12"/>
        <v>831070.53333333356</v>
      </c>
    </row>
    <row r="170" spans="1:15" s="6" customFormat="1">
      <c r="A170" s="12">
        <v>44410</v>
      </c>
      <c r="B170" s="13">
        <v>724373.96666666679</v>
      </c>
      <c r="C170" s="13">
        <v>764823.56666666677</v>
      </c>
      <c r="D170" s="14">
        <v>48021.166666666657</v>
      </c>
      <c r="E170" s="14">
        <v>130216.3</v>
      </c>
      <c r="F170" s="14">
        <v>7881.2</v>
      </c>
      <c r="G170" s="15">
        <v>13641.199999999999</v>
      </c>
      <c r="H170" s="14">
        <f t="shared" si="11"/>
        <v>1688957.4000000004</v>
      </c>
      <c r="I170" s="14">
        <v>334522.06666666677</v>
      </c>
      <c r="J170" s="14">
        <v>444272.1</v>
      </c>
      <c r="K170" s="14">
        <v>14573.9</v>
      </c>
      <c r="L170" s="14">
        <v>79997.7</v>
      </c>
      <c r="M170" s="14">
        <v>0.3</v>
      </c>
      <c r="N170" s="15">
        <v>271.3</v>
      </c>
      <c r="O170" s="14">
        <f t="shared" si="12"/>
        <v>873637.36666666681</v>
      </c>
    </row>
    <row r="171" spans="1:15" s="6" customFormat="1">
      <c r="A171" s="12">
        <v>44442</v>
      </c>
      <c r="B171" s="13">
        <v>742842.7</v>
      </c>
      <c r="C171" s="13">
        <v>731253.20000000007</v>
      </c>
      <c r="D171" s="14">
        <v>55080.500000000007</v>
      </c>
      <c r="E171" s="14">
        <v>130419.6</v>
      </c>
      <c r="F171" s="14">
        <v>2905.4</v>
      </c>
      <c r="G171" s="15">
        <v>12942.8</v>
      </c>
      <c r="H171" s="14">
        <f t="shared" si="11"/>
        <v>1675444.2</v>
      </c>
      <c r="I171" s="14">
        <v>396641.1</v>
      </c>
      <c r="J171" s="14">
        <v>464593.79999999993</v>
      </c>
      <c r="K171" s="14">
        <v>12013.5</v>
      </c>
      <c r="L171" s="14">
        <v>90827.4</v>
      </c>
      <c r="M171" s="14">
        <v>0.3</v>
      </c>
      <c r="N171" s="15">
        <v>266.60000000000002</v>
      </c>
      <c r="O171" s="14">
        <f t="shared" si="12"/>
        <v>964342.7</v>
      </c>
    </row>
    <row r="172" spans="1:15" s="6" customFormat="1">
      <c r="A172" s="12">
        <v>44473</v>
      </c>
      <c r="B172" s="13">
        <v>750271</v>
      </c>
      <c r="C172" s="13">
        <v>712623.10000000009</v>
      </c>
      <c r="D172" s="14">
        <v>68075.53333333334</v>
      </c>
      <c r="E172" s="14">
        <v>128760.6</v>
      </c>
      <c r="F172" s="14">
        <v>2391.3000000000002</v>
      </c>
      <c r="G172" s="15">
        <v>10985.133333333335</v>
      </c>
      <c r="H172" s="14">
        <f t="shared" si="11"/>
        <v>1673106.666666667</v>
      </c>
      <c r="I172" s="14">
        <v>398669.19999999995</v>
      </c>
      <c r="J172" s="14">
        <v>437203.93333333341</v>
      </c>
      <c r="K172" s="14">
        <v>15967.6</v>
      </c>
      <c r="L172" s="14">
        <v>108122.1333333333</v>
      </c>
      <c r="M172" s="14">
        <v>0.3</v>
      </c>
      <c r="N172" s="15">
        <v>269</v>
      </c>
      <c r="O172" s="14">
        <f t="shared" si="12"/>
        <v>960232.16666666663</v>
      </c>
    </row>
    <row r="173" spans="1:15" s="6" customFormat="1">
      <c r="A173" s="12">
        <v>44505</v>
      </c>
      <c r="B173" s="13">
        <v>709086.9</v>
      </c>
      <c r="C173" s="13">
        <v>705192.00000000012</v>
      </c>
      <c r="D173" s="14">
        <v>52466.866666666669</v>
      </c>
      <c r="E173" s="14">
        <v>133390.29999999999</v>
      </c>
      <c r="F173" s="14">
        <v>2810.7</v>
      </c>
      <c r="G173" s="15">
        <v>9657.6666666666679</v>
      </c>
      <c r="H173" s="14">
        <f t="shared" si="11"/>
        <v>1612604.4333333336</v>
      </c>
      <c r="I173" s="14">
        <v>428382.69999999995</v>
      </c>
      <c r="J173" s="14">
        <v>432781.66666666669</v>
      </c>
      <c r="K173" s="14">
        <v>11506.800000000001</v>
      </c>
      <c r="L173" s="14">
        <v>101714.56666666667</v>
      </c>
      <c r="M173" s="14">
        <v>0.3</v>
      </c>
      <c r="N173" s="15">
        <v>264.59999999999997</v>
      </c>
      <c r="O173" s="14">
        <f t="shared" si="12"/>
        <v>974650.63333333342</v>
      </c>
    </row>
    <row r="174" spans="1:15" s="6" customFormat="1">
      <c r="A174" s="12">
        <v>44536</v>
      </c>
      <c r="B174" s="13">
        <v>726311.6</v>
      </c>
      <c r="C174" s="13">
        <v>653924</v>
      </c>
      <c r="D174" s="14">
        <v>53288.799999999996</v>
      </c>
      <c r="E174" s="14">
        <v>123483.6</v>
      </c>
      <c r="F174" s="14">
        <v>4166.8999999999996</v>
      </c>
      <c r="G174" s="15">
        <v>7992.5</v>
      </c>
      <c r="H174" s="14">
        <f t="shared" si="11"/>
        <v>1569167.4000000001</v>
      </c>
      <c r="I174" s="14">
        <v>425242.9</v>
      </c>
      <c r="J174" s="14">
        <v>448324.3</v>
      </c>
      <c r="K174" s="14">
        <v>6305.3999999999987</v>
      </c>
      <c r="L174" s="14">
        <v>107204.4</v>
      </c>
      <c r="M174" s="14">
        <v>0</v>
      </c>
      <c r="N174" s="15">
        <v>158.6</v>
      </c>
      <c r="O174" s="14">
        <f t="shared" si="12"/>
        <v>987235.6</v>
      </c>
    </row>
    <row r="175" spans="1:15" s="6" customFormat="1" ht="18">
      <c r="A175" s="12" t="s">
        <v>41</v>
      </c>
      <c r="B175" s="13">
        <v>732002.2666666666</v>
      </c>
      <c r="C175" s="13">
        <v>802677.1</v>
      </c>
      <c r="D175" s="14">
        <v>55340.4</v>
      </c>
      <c r="E175" s="14">
        <v>138666.1</v>
      </c>
      <c r="F175" s="14">
        <v>3294.6</v>
      </c>
      <c r="G175" s="15">
        <v>14341.733333333334</v>
      </c>
      <c r="H175" s="14">
        <f t="shared" si="11"/>
        <v>1746322.2000000002</v>
      </c>
      <c r="I175" s="14">
        <v>424860.6</v>
      </c>
      <c r="J175" s="14">
        <v>441528.36666666664</v>
      </c>
      <c r="K175" s="14">
        <v>5970.3999999999987</v>
      </c>
      <c r="L175" s="14">
        <v>108655.7</v>
      </c>
      <c r="M175" s="14">
        <v>0</v>
      </c>
      <c r="N175" s="15">
        <v>125.5</v>
      </c>
      <c r="O175" s="14">
        <f t="shared" si="12"/>
        <v>981140.56666666653</v>
      </c>
    </row>
    <row r="176" spans="1:15" s="6" customFormat="1" ht="18">
      <c r="A176" s="12" t="s">
        <v>42</v>
      </c>
      <c r="B176" s="13">
        <v>758862.13333333342</v>
      </c>
      <c r="C176" s="13">
        <v>712195</v>
      </c>
      <c r="D176" s="14">
        <v>65468.966666666667</v>
      </c>
      <c r="E176" s="14">
        <v>134116.9</v>
      </c>
      <c r="F176" s="14">
        <v>2870.5</v>
      </c>
      <c r="G176" s="15">
        <v>20541.666666666668</v>
      </c>
      <c r="H176" s="14">
        <f t="shared" si="11"/>
        <v>1694055.1666666665</v>
      </c>
      <c r="I176" s="14">
        <v>427016.60000000003</v>
      </c>
      <c r="J176" s="14">
        <v>485808.53333333338</v>
      </c>
      <c r="K176" s="14">
        <v>12649.2</v>
      </c>
      <c r="L176" s="14">
        <v>97122.799999999988</v>
      </c>
      <c r="M176" s="14">
        <v>0</v>
      </c>
      <c r="N176" s="15">
        <v>53.1</v>
      </c>
      <c r="O176" s="14">
        <f t="shared" si="12"/>
        <v>1022650.2333333333</v>
      </c>
    </row>
    <row r="177" spans="1:15" s="6" customFormat="1" ht="18">
      <c r="A177" s="12" t="s">
        <v>43</v>
      </c>
      <c r="B177" s="13">
        <v>754154.00000000012</v>
      </c>
      <c r="C177" s="13">
        <v>705334.5</v>
      </c>
      <c r="D177" s="14">
        <v>68176</v>
      </c>
      <c r="E177" s="14">
        <v>131121.5</v>
      </c>
      <c r="F177" s="14">
        <v>3094.7</v>
      </c>
      <c r="G177" s="15">
        <v>26574.9</v>
      </c>
      <c r="H177" s="14">
        <f t="shared" si="11"/>
        <v>1688455.5999999999</v>
      </c>
      <c r="I177" s="14">
        <v>435515.00000000006</v>
      </c>
      <c r="J177" s="14">
        <v>464028.4</v>
      </c>
      <c r="K177" s="14">
        <v>27753.299999999996</v>
      </c>
      <c r="L177" s="14">
        <v>107638.7</v>
      </c>
      <c r="M177" s="14">
        <v>0</v>
      </c>
      <c r="N177" s="15">
        <v>89.899999999999991</v>
      </c>
      <c r="O177" s="14">
        <f t="shared" si="12"/>
        <v>1035025.3000000002</v>
      </c>
    </row>
    <row r="178" spans="1:15" s="6" customFormat="1" ht="18">
      <c r="A178" s="12" t="s">
        <v>44</v>
      </c>
      <c r="B178" s="13">
        <v>737138.20000000019</v>
      </c>
      <c r="C178" s="13">
        <v>850072.1333333333</v>
      </c>
      <c r="D178" s="14">
        <v>41697.599999999991</v>
      </c>
      <c r="E178" s="14">
        <v>139724.29999999999</v>
      </c>
      <c r="F178" s="14">
        <v>3541.6000000000004</v>
      </c>
      <c r="G178" s="15">
        <v>25730.733333333334</v>
      </c>
      <c r="H178" s="14">
        <f t="shared" si="11"/>
        <v>1797904.5666666671</v>
      </c>
      <c r="I178" s="14">
        <v>440876.53333333327</v>
      </c>
      <c r="J178" s="14">
        <v>462969.56666666659</v>
      </c>
      <c r="K178" s="14">
        <v>27796.299999999996</v>
      </c>
      <c r="L178" s="14">
        <v>109784.50000000001</v>
      </c>
      <c r="M178" s="14">
        <v>0</v>
      </c>
      <c r="N178" s="15">
        <v>63.5</v>
      </c>
      <c r="O178" s="14">
        <f t="shared" si="12"/>
        <v>1041490.3999999999</v>
      </c>
    </row>
    <row r="179" spans="1:15" s="6" customFormat="1" ht="18">
      <c r="A179" s="12" t="s">
        <v>45</v>
      </c>
      <c r="B179" s="13">
        <v>767729.89999999991</v>
      </c>
      <c r="C179" s="13">
        <v>872707.46666666667</v>
      </c>
      <c r="D179" s="14">
        <v>35771.200000000004</v>
      </c>
      <c r="E179" s="14">
        <v>143437.5</v>
      </c>
      <c r="F179" s="14">
        <v>2681</v>
      </c>
      <c r="G179" s="15">
        <v>27885.666666666668</v>
      </c>
      <c r="H179" s="14">
        <f t="shared" si="11"/>
        <v>1850212.7333333334</v>
      </c>
      <c r="I179" s="14">
        <v>432346.96666666667</v>
      </c>
      <c r="J179" s="14">
        <v>489052.53333333333</v>
      </c>
      <c r="K179" s="14">
        <v>12780.5</v>
      </c>
      <c r="L179" s="14">
        <v>109962.79999999999</v>
      </c>
      <c r="M179" s="14">
        <v>0</v>
      </c>
      <c r="N179" s="15">
        <v>75.5</v>
      </c>
      <c r="O179" s="14">
        <f t="shared" si="12"/>
        <v>1044218.3</v>
      </c>
    </row>
    <row r="180" spans="1:15" s="6" customFormat="1" ht="18">
      <c r="A180" s="12" t="s">
        <v>46</v>
      </c>
      <c r="B180" s="13">
        <v>780737.89999999991</v>
      </c>
      <c r="C180" s="13">
        <v>895845.3</v>
      </c>
      <c r="D180" s="14">
        <v>39631.299999999996</v>
      </c>
      <c r="E180" s="14">
        <v>159159.20000000001</v>
      </c>
      <c r="F180" s="14">
        <v>14305.5</v>
      </c>
      <c r="G180" s="15">
        <v>27800.799999999999</v>
      </c>
      <c r="H180" s="14">
        <f t="shared" si="11"/>
        <v>1917480</v>
      </c>
      <c r="I180" s="14">
        <v>419030.29999999993</v>
      </c>
      <c r="J180" s="14">
        <v>489751.59999999992</v>
      </c>
      <c r="K180" s="14">
        <v>5340.6</v>
      </c>
      <c r="L180" s="14">
        <v>111579.29999999999</v>
      </c>
      <c r="M180" s="14">
        <v>0</v>
      </c>
      <c r="N180" s="15">
        <v>80.699999999999989</v>
      </c>
      <c r="O180" s="14">
        <f t="shared" si="12"/>
        <v>1025782.4999999998</v>
      </c>
    </row>
    <row r="181" spans="1:15" s="6" customFormat="1" ht="18">
      <c r="A181" s="12" t="s">
        <v>47</v>
      </c>
      <c r="B181" s="13">
        <v>852183.09999999986</v>
      </c>
      <c r="C181" s="13">
        <v>1153593.1333333331</v>
      </c>
      <c r="D181" s="14">
        <v>43843.933333333334</v>
      </c>
      <c r="E181" s="14">
        <v>157452.9</v>
      </c>
      <c r="F181" s="14">
        <v>4183</v>
      </c>
      <c r="G181" s="15">
        <v>19220.666666666668</v>
      </c>
      <c r="H181" s="14">
        <f t="shared" si="11"/>
        <v>2230476.7333333329</v>
      </c>
      <c r="I181" s="14">
        <v>423896.46666666667</v>
      </c>
      <c r="J181" s="14">
        <v>463604.76666666672</v>
      </c>
      <c r="K181" s="14">
        <v>7436.3</v>
      </c>
      <c r="L181" s="14">
        <v>112503.89999999998</v>
      </c>
      <c r="M181" s="14">
        <v>0</v>
      </c>
      <c r="N181" s="15">
        <v>99.1</v>
      </c>
      <c r="O181" s="14">
        <f t="shared" si="12"/>
        <v>1007540.5333333334</v>
      </c>
    </row>
    <row r="182" spans="1:15" s="6" customFormat="1" ht="18">
      <c r="A182" s="12" t="s">
        <v>48</v>
      </c>
      <c r="B182" s="13">
        <v>886999.8</v>
      </c>
      <c r="C182" s="13">
        <v>1041309.2666666667</v>
      </c>
      <c r="D182" s="14">
        <v>85249.866666666654</v>
      </c>
      <c r="E182" s="14">
        <v>156772.4</v>
      </c>
      <c r="F182" s="14">
        <v>3617.2</v>
      </c>
      <c r="G182" s="15">
        <v>12345.633333333331</v>
      </c>
      <c r="H182" s="14">
        <f t="shared" si="11"/>
        <v>2186294.166666667</v>
      </c>
      <c r="I182" s="14">
        <v>426420.93333333335</v>
      </c>
      <c r="J182" s="14">
        <v>487049.43333333335</v>
      </c>
      <c r="K182" s="14">
        <v>7290.2</v>
      </c>
      <c r="L182" s="14">
        <v>116933</v>
      </c>
      <c r="M182" s="14">
        <v>0</v>
      </c>
      <c r="N182" s="15">
        <v>102.60000000000001</v>
      </c>
      <c r="O182" s="14">
        <f t="shared" si="12"/>
        <v>1037796.1666666666</v>
      </c>
    </row>
    <row r="183" spans="1:15" s="6" customFormat="1" ht="18">
      <c r="A183" s="12" t="s">
        <v>49</v>
      </c>
      <c r="B183" s="13">
        <v>879438.60000000009</v>
      </c>
      <c r="C183" s="13">
        <v>1048382.7999999999</v>
      </c>
      <c r="D183" s="14">
        <v>83706.3</v>
      </c>
      <c r="E183" s="14">
        <v>149906.1</v>
      </c>
      <c r="F183" s="14">
        <v>22064.199999999997</v>
      </c>
      <c r="G183" s="15">
        <v>4182.3</v>
      </c>
      <c r="H183" s="14">
        <f t="shared" si="11"/>
        <v>2187680.2999999998</v>
      </c>
      <c r="I183" s="14">
        <v>438530.40000000008</v>
      </c>
      <c r="J183" s="14">
        <v>553086.00000000012</v>
      </c>
      <c r="K183" s="14">
        <v>7405.5</v>
      </c>
      <c r="L183" s="14">
        <v>123587.09999999998</v>
      </c>
      <c r="M183" s="14">
        <v>0</v>
      </c>
      <c r="N183" s="15">
        <v>90.1</v>
      </c>
      <c r="O183" s="14">
        <f t="shared" si="12"/>
        <v>1122699.1000000001</v>
      </c>
    </row>
    <row r="184" spans="1:15" s="6" customFormat="1" ht="18">
      <c r="A184" s="12" t="s">
        <v>50</v>
      </c>
      <c r="B184" s="13">
        <v>858784.6</v>
      </c>
      <c r="C184" s="13">
        <v>1092882.0333333332</v>
      </c>
      <c r="D184" s="14">
        <v>105895.90000000001</v>
      </c>
      <c r="E184" s="14">
        <v>151605.9</v>
      </c>
      <c r="F184" s="14">
        <v>18407.400000000001</v>
      </c>
      <c r="G184" s="15">
        <v>26916.066666666666</v>
      </c>
      <c r="H184" s="14">
        <f t="shared" si="11"/>
        <v>2254491.9</v>
      </c>
      <c r="I184" s="14">
        <v>511604.16666666663</v>
      </c>
      <c r="J184" s="14">
        <v>475625.63333333336</v>
      </c>
      <c r="K184" s="14">
        <v>2562.2999999999997</v>
      </c>
      <c r="L184" s="14">
        <v>153164.33333333334</v>
      </c>
      <c r="M184" s="14">
        <v>0</v>
      </c>
      <c r="N184" s="15">
        <v>149.9</v>
      </c>
      <c r="O184" s="14">
        <f t="shared" si="12"/>
        <v>1143106.3333333333</v>
      </c>
    </row>
    <row r="185" spans="1:15" s="6" customFormat="1" ht="18">
      <c r="A185" s="12" t="s">
        <v>51</v>
      </c>
      <c r="B185" s="13">
        <v>866394.2</v>
      </c>
      <c r="C185" s="13">
        <v>1090341.8666666665</v>
      </c>
      <c r="D185" s="14">
        <v>136436.49999999997</v>
      </c>
      <c r="E185" s="14">
        <v>141922.4</v>
      </c>
      <c r="F185" s="14">
        <v>12284.7</v>
      </c>
      <c r="G185" s="15">
        <v>50211.733333333337</v>
      </c>
      <c r="H185" s="14">
        <f t="shared" si="11"/>
        <v>2297591.4</v>
      </c>
      <c r="I185" s="14">
        <v>472581.93333333323</v>
      </c>
      <c r="J185" s="14">
        <v>572040.16666666674</v>
      </c>
      <c r="K185" s="14">
        <v>3704.8</v>
      </c>
      <c r="L185" s="14">
        <v>133185.06666666668</v>
      </c>
      <c r="M185" s="14">
        <v>0</v>
      </c>
      <c r="N185" s="15">
        <v>212.4</v>
      </c>
      <c r="O185" s="14">
        <f t="shared" si="12"/>
        <v>1181724.3666666667</v>
      </c>
    </row>
    <row r="186" spans="1:15" s="6" customFormat="1" ht="18">
      <c r="A186" s="12" t="s">
        <v>52</v>
      </c>
      <c r="B186" s="13">
        <v>980994.7</v>
      </c>
      <c r="C186" s="13">
        <v>1055465.1000000001</v>
      </c>
      <c r="D186" s="14">
        <v>118825.79999999999</v>
      </c>
      <c r="E186" s="14">
        <v>168204.9</v>
      </c>
      <c r="F186" s="14">
        <v>14473.5</v>
      </c>
      <c r="G186" s="15">
        <v>73644.600000000006</v>
      </c>
      <c r="H186" s="14">
        <f t="shared" si="11"/>
        <v>2411608.6</v>
      </c>
      <c r="I186" s="14">
        <v>491433.30000000005</v>
      </c>
      <c r="J186" s="14">
        <v>619820.00000000012</v>
      </c>
      <c r="K186" s="14">
        <v>3803.2</v>
      </c>
      <c r="L186" s="14">
        <v>120302.79999999997</v>
      </c>
      <c r="M186" s="14">
        <v>0</v>
      </c>
      <c r="N186" s="15">
        <v>278.2</v>
      </c>
      <c r="O186" s="14">
        <f t="shared" si="12"/>
        <v>1235637.5000000002</v>
      </c>
    </row>
    <row r="187" spans="1:15" s="6" customFormat="1" ht="18">
      <c r="A187" s="12" t="s">
        <v>53</v>
      </c>
      <c r="B187" s="13">
        <v>1005441.9333333335</v>
      </c>
      <c r="C187" s="13">
        <v>1067935.5333333334</v>
      </c>
      <c r="D187" s="14">
        <v>158308.46666666667</v>
      </c>
      <c r="E187" s="14">
        <v>154737.36666666702</v>
      </c>
      <c r="F187" s="14">
        <v>12312.6</v>
      </c>
      <c r="G187" s="15">
        <v>51690.7</v>
      </c>
      <c r="H187" s="14">
        <v>2450426.600000001</v>
      </c>
      <c r="I187" s="14">
        <v>486496</v>
      </c>
      <c r="J187" s="14">
        <v>631187.1</v>
      </c>
      <c r="K187" s="14">
        <v>3789.5999999999995</v>
      </c>
      <c r="L187" s="14">
        <v>126230.26666666666</v>
      </c>
      <c r="M187" s="14">
        <v>0</v>
      </c>
      <c r="N187" s="15">
        <v>1230.9333333333334</v>
      </c>
      <c r="O187" s="14">
        <v>1248933.9000000001</v>
      </c>
    </row>
    <row r="188" spans="1:15" s="6" customFormat="1" ht="18">
      <c r="A188" s="12" t="s">
        <v>54</v>
      </c>
      <c r="B188" s="13">
        <v>984568.56666666665</v>
      </c>
      <c r="C188" s="13">
        <v>1093463.5666666667</v>
      </c>
      <c r="D188" s="14">
        <v>179225.83333333331</v>
      </c>
      <c r="E188" s="14">
        <v>142401.53333333301</v>
      </c>
      <c r="F188" s="14">
        <v>11860</v>
      </c>
      <c r="G188" s="15">
        <v>30122.900000000005</v>
      </c>
      <c r="H188" s="14">
        <v>2441642.4</v>
      </c>
      <c r="I188" s="14">
        <v>493458.9</v>
      </c>
      <c r="J188" s="14">
        <v>606538.6</v>
      </c>
      <c r="K188" s="14">
        <v>4335</v>
      </c>
      <c r="L188" s="14">
        <v>134693.13333333333</v>
      </c>
      <c r="M188" s="14">
        <v>0</v>
      </c>
      <c r="N188" s="15">
        <v>1663.0666666666668</v>
      </c>
      <c r="O188" s="14">
        <v>1240688.7</v>
      </c>
    </row>
    <row r="189" spans="1:15" s="6" customFormat="1" ht="18">
      <c r="A189" s="12" t="s">
        <v>55</v>
      </c>
      <c r="B189" s="13">
        <v>1007055.4000000001</v>
      </c>
      <c r="C189" s="13">
        <v>997510.1</v>
      </c>
      <c r="D189" s="14">
        <v>143149.80000000002</v>
      </c>
      <c r="E189" s="14">
        <v>147996.6</v>
      </c>
      <c r="F189" s="14">
        <v>8075.5999999999995</v>
      </c>
      <c r="G189" s="15">
        <v>8489.7999999999993</v>
      </c>
      <c r="H189" s="14">
        <v>2312277.2999999998</v>
      </c>
      <c r="I189" s="14">
        <v>469711.7</v>
      </c>
      <c r="J189" s="14">
        <v>626474.29999999981</v>
      </c>
      <c r="K189" s="14">
        <v>4064.7</v>
      </c>
      <c r="L189" s="14">
        <v>135508.80000000002</v>
      </c>
      <c r="M189" s="14">
        <v>0</v>
      </c>
      <c r="N189" s="15">
        <v>2102.1999999999998</v>
      </c>
      <c r="O189" s="14">
        <v>1237861.6999999997</v>
      </c>
    </row>
    <row r="190" spans="1:15" s="6" customFormat="1" ht="18">
      <c r="A190" s="12" t="s">
        <v>56</v>
      </c>
      <c r="B190" s="13">
        <v>1104700.9666666666</v>
      </c>
      <c r="C190" s="13">
        <v>1074671.1666666667</v>
      </c>
      <c r="D190" s="14">
        <v>191383.33333333334</v>
      </c>
      <c r="E190" s="14">
        <v>152720.83333333299</v>
      </c>
      <c r="F190" s="14">
        <v>8178.6</v>
      </c>
      <c r="G190" s="15">
        <v>7812.6666666666661</v>
      </c>
      <c r="H190" s="14">
        <v>2539467.5666666664</v>
      </c>
      <c r="I190" s="14">
        <v>496406.83333333331</v>
      </c>
      <c r="J190" s="14">
        <v>621323.43333333335</v>
      </c>
      <c r="K190" s="14">
        <v>5896.3</v>
      </c>
      <c r="L190" s="14">
        <v>130548.56666666665</v>
      </c>
      <c r="M190" s="14">
        <v>0</v>
      </c>
      <c r="N190" s="15">
        <v>2113.6333333333337</v>
      </c>
      <c r="O190" s="14">
        <v>1256288.7666666666</v>
      </c>
    </row>
    <row r="191" spans="1:15" s="6" customFormat="1" ht="18">
      <c r="A191" s="12" t="s">
        <v>57</v>
      </c>
      <c r="B191" s="13">
        <v>1123480.4333333333</v>
      </c>
      <c r="C191" s="13">
        <v>1046108.2333333334</v>
      </c>
      <c r="D191" s="14">
        <v>184940.76666666669</v>
      </c>
      <c r="E191" s="14">
        <v>161411.26666666698</v>
      </c>
      <c r="F191" s="14">
        <v>10195.299999999999</v>
      </c>
      <c r="G191" s="15">
        <v>6585.7333333333336</v>
      </c>
      <c r="H191" s="14">
        <v>2532721.7333333339</v>
      </c>
      <c r="I191" s="14">
        <v>551944.66666666663</v>
      </c>
      <c r="J191" s="14">
        <v>632732.96666666656</v>
      </c>
      <c r="K191" s="14">
        <v>3790.9</v>
      </c>
      <c r="L191" s="14">
        <v>123515.43333333332</v>
      </c>
      <c r="M191" s="14">
        <v>0</v>
      </c>
      <c r="N191" s="15">
        <v>2129.2666666666664</v>
      </c>
      <c r="O191" s="14">
        <v>1314113.2333333332</v>
      </c>
    </row>
    <row r="192" spans="1:15" s="6" customFormat="1" ht="18">
      <c r="A192" s="12" t="s">
        <v>58</v>
      </c>
      <c r="B192" s="13">
        <v>1265612.2000000002</v>
      </c>
      <c r="C192" s="13">
        <v>956992.9</v>
      </c>
      <c r="D192" s="14">
        <v>203493.39999999997</v>
      </c>
      <c r="E192" s="14">
        <v>232125.19999999998</v>
      </c>
      <c r="F192" s="14">
        <v>6974.7999999999993</v>
      </c>
      <c r="G192" s="15">
        <v>5584.7999999999993</v>
      </c>
      <c r="H192" s="14">
        <v>2670783.2999999998</v>
      </c>
      <c r="I192" s="14">
        <v>586623.19999999995</v>
      </c>
      <c r="J192" s="14">
        <v>604678.99999999988</v>
      </c>
      <c r="K192" s="14">
        <v>3902.5999999999995</v>
      </c>
      <c r="L192" s="14">
        <v>128931.49999999999</v>
      </c>
      <c r="M192" s="14">
        <v>0</v>
      </c>
      <c r="N192" s="15">
        <v>2136.9</v>
      </c>
      <c r="O192" s="14">
        <v>1326273.1999999997</v>
      </c>
    </row>
    <row r="193" spans="1:15" s="6" customFormat="1" ht="18">
      <c r="A193" s="12" t="s">
        <v>59</v>
      </c>
      <c r="B193" s="13">
        <v>1240110.7333333334</v>
      </c>
      <c r="C193" s="13">
        <v>930757.83333333337</v>
      </c>
      <c r="D193" s="14">
        <v>211100.40000000005</v>
      </c>
      <c r="E193" s="14">
        <v>169441.59999999998</v>
      </c>
      <c r="F193" s="14">
        <v>14660.9</v>
      </c>
      <c r="G193" s="15">
        <v>5727.2</v>
      </c>
      <c r="H193" s="14">
        <v>2571798.666666667</v>
      </c>
      <c r="I193" s="14">
        <v>575797.16666666651</v>
      </c>
      <c r="J193" s="14">
        <v>615167.06666666665</v>
      </c>
      <c r="K193" s="14">
        <v>3872.6666666666665</v>
      </c>
      <c r="L193" s="14">
        <v>144254.76666666666</v>
      </c>
      <c r="M193" s="14">
        <v>0</v>
      </c>
      <c r="N193" s="15">
        <v>2141.6333333333332</v>
      </c>
      <c r="O193" s="14">
        <v>1341233.2999999998</v>
      </c>
    </row>
    <row r="194" spans="1:15" s="6" customFormat="1" ht="18">
      <c r="A194" s="12" t="s">
        <v>60</v>
      </c>
      <c r="B194" s="13">
        <v>1180697.5666666664</v>
      </c>
      <c r="C194" s="13">
        <v>999751.86666666658</v>
      </c>
      <c r="D194" s="14">
        <v>195097.19999999998</v>
      </c>
      <c r="E194" s="14">
        <v>170211.20000000001</v>
      </c>
      <c r="F194" s="14">
        <v>11972.1</v>
      </c>
      <c r="G194" s="15">
        <v>6517.7000000000007</v>
      </c>
      <c r="H194" s="14">
        <v>2564247.6333333338</v>
      </c>
      <c r="I194" s="14">
        <v>587378.03333333333</v>
      </c>
      <c r="J194" s="14">
        <v>601440.83333333326</v>
      </c>
      <c r="K194" s="14">
        <v>2916.4333333333338</v>
      </c>
      <c r="L194" s="14">
        <v>129872.93333333333</v>
      </c>
      <c r="M194" s="14">
        <v>0</v>
      </c>
      <c r="N194" s="15">
        <v>2126.2666666666664</v>
      </c>
      <c r="O194" s="14">
        <v>1323734.5</v>
      </c>
    </row>
    <row r="195" spans="1:15" s="6" customFormat="1" ht="18">
      <c r="A195" s="12" t="s">
        <v>61</v>
      </c>
      <c r="B195" s="13">
        <v>1136798.1000000001</v>
      </c>
      <c r="C195" s="13">
        <v>1019848.5000000002</v>
      </c>
      <c r="D195" s="14">
        <v>214420.9</v>
      </c>
      <c r="E195" s="14">
        <v>167949.80000000002</v>
      </c>
      <c r="F195" s="14">
        <v>11659.6</v>
      </c>
      <c r="G195" s="15">
        <v>5950.1999999999989</v>
      </c>
      <c r="H195" s="14">
        <v>2556627.1000000006</v>
      </c>
      <c r="I195" s="14">
        <v>608138.80000000005</v>
      </c>
      <c r="J195" s="14">
        <v>607408.39999999991</v>
      </c>
      <c r="K195" s="14">
        <v>2968.7</v>
      </c>
      <c r="L195" s="14">
        <v>144544.5</v>
      </c>
      <c r="M195" s="14">
        <v>0</v>
      </c>
      <c r="N195" s="15">
        <v>2080.1999999999998</v>
      </c>
      <c r="O195" s="14">
        <v>1365140.5999999999</v>
      </c>
    </row>
    <row r="196" spans="1:15" s="6" customFormat="1" ht="18">
      <c r="A196" s="12" t="s">
        <v>62</v>
      </c>
      <c r="B196" s="13">
        <v>1136046.8999999999</v>
      </c>
      <c r="C196" s="13">
        <v>1023102.9999999999</v>
      </c>
      <c r="D196" s="14">
        <v>284182.99999999994</v>
      </c>
      <c r="E196" s="14">
        <v>177378</v>
      </c>
      <c r="F196" s="14">
        <v>10532.7</v>
      </c>
      <c r="G196" s="15">
        <v>6308.0999999999995</v>
      </c>
      <c r="H196" s="14">
        <v>2637551.7000000002</v>
      </c>
      <c r="I196" s="14">
        <v>616247.30000000005</v>
      </c>
      <c r="J196" s="14">
        <v>613286</v>
      </c>
      <c r="K196" s="14">
        <v>2945.2</v>
      </c>
      <c r="L196" s="14">
        <v>149307.60000000003</v>
      </c>
      <c r="M196" s="14">
        <v>0</v>
      </c>
      <c r="N196" s="15">
        <v>1587.6999999999998</v>
      </c>
      <c r="O196" s="14">
        <v>1383373.8</v>
      </c>
    </row>
    <row r="197" spans="1:15" s="6" customFormat="1" ht="18">
      <c r="A197" s="12" t="s">
        <v>63</v>
      </c>
      <c r="B197" s="13">
        <v>1139741.9999999998</v>
      </c>
      <c r="C197" s="13">
        <v>985254.40000000014</v>
      </c>
      <c r="D197" s="14">
        <v>250288.9</v>
      </c>
      <c r="E197" s="14">
        <v>192019.9</v>
      </c>
      <c r="F197" s="14">
        <v>8909.9</v>
      </c>
      <c r="G197" s="15">
        <v>6629.7000000000007</v>
      </c>
      <c r="H197" s="14">
        <v>2582844.7999999998</v>
      </c>
      <c r="I197" s="14">
        <v>615552.19999999995</v>
      </c>
      <c r="J197" s="14">
        <v>625442.80000000005</v>
      </c>
      <c r="K197" s="14">
        <v>1951.4</v>
      </c>
      <c r="L197" s="14">
        <v>149158.40000000002</v>
      </c>
      <c r="M197" s="14">
        <v>0</v>
      </c>
      <c r="N197" s="15">
        <v>2178.5</v>
      </c>
      <c r="O197" s="14">
        <v>1394283.2999999998</v>
      </c>
    </row>
    <row r="198" spans="1:15" s="6" customFormat="1" ht="18">
      <c r="A198" s="12" t="s">
        <v>66</v>
      </c>
      <c r="B198" s="13">
        <v>1173692.8999999997</v>
      </c>
      <c r="C198" s="13">
        <v>1037230.5000000002</v>
      </c>
      <c r="D198" s="14">
        <v>181636.9</v>
      </c>
      <c r="E198" s="14">
        <v>195267.20000000001</v>
      </c>
      <c r="F198" s="14">
        <v>8673.2999999999993</v>
      </c>
      <c r="G198" s="15">
        <v>5952.7999999999993</v>
      </c>
      <c r="H198" s="14">
        <v>2602453.5999999996</v>
      </c>
      <c r="I198" s="14">
        <v>625281.80000000005</v>
      </c>
      <c r="J198" s="14">
        <v>624034.39999999991</v>
      </c>
      <c r="K198" s="14">
        <v>2024.3</v>
      </c>
      <c r="L198" s="14">
        <v>130714.89999999998</v>
      </c>
      <c r="M198" s="14">
        <v>0</v>
      </c>
      <c r="N198" s="15">
        <v>2166.5</v>
      </c>
      <c r="O198" s="14">
        <v>1384221.9</v>
      </c>
    </row>
    <row r="199" spans="1:15" s="6" customFormat="1" ht="18">
      <c r="A199" s="12" t="s">
        <v>67</v>
      </c>
      <c r="B199" s="13">
        <v>1202754.1999999997</v>
      </c>
      <c r="C199" s="13">
        <v>975177.70000000007</v>
      </c>
      <c r="D199" s="14">
        <v>218991.5</v>
      </c>
      <c r="E199" s="14">
        <v>187991.09999999998</v>
      </c>
      <c r="F199" s="14">
        <v>6926.7</v>
      </c>
      <c r="G199" s="15">
        <v>6283.2</v>
      </c>
      <c r="H199" s="14">
        <v>2598124.4000000004</v>
      </c>
      <c r="I199" s="14">
        <v>631125.59999999986</v>
      </c>
      <c r="J199" s="14">
        <v>657411.79999999981</v>
      </c>
      <c r="K199" s="14">
        <v>2159.6000000000004</v>
      </c>
      <c r="L199" s="14">
        <v>142629.80000000002</v>
      </c>
      <c r="M199" s="14">
        <v>0</v>
      </c>
      <c r="N199" s="15">
        <v>2112.6</v>
      </c>
      <c r="O199" s="14">
        <v>1435439.4</v>
      </c>
    </row>
    <row r="200" spans="1:15" s="6" customFormat="1">
      <c r="A200" s="62" t="s">
        <v>4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4"/>
    </row>
  </sheetData>
  <mergeCells count="5">
    <mergeCell ref="A3:O3"/>
    <mergeCell ref="B5:H5"/>
    <mergeCell ref="I5:O5"/>
    <mergeCell ref="A5:A6"/>
    <mergeCell ref="A200:O20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72"/>
  <sheetViews>
    <sheetView workbookViewId="0">
      <pane xSplit="1" ySplit="7" topLeftCell="L61" activePane="bottomRight" state="frozen"/>
      <selection pane="topRight" activeCell="B1" sqref="B1"/>
      <selection pane="bottomLeft" activeCell="A8" sqref="A8"/>
      <selection pane="bottomRight" activeCell="P68" sqref="P68"/>
    </sheetView>
  </sheetViews>
  <sheetFormatPr baseColWidth="10"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16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1" customFormat="1" ht="18.75">
      <c r="A4" s="56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s="31" customFormat="1" ht="18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s="37" customFormat="1" ht="18.75">
      <c r="A6" s="60" t="s">
        <v>33</v>
      </c>
      <c r="B6" s="59" t="s">
        <v>12</v>
      </c>
      <c r="C6" s="59"/>
      <c r="D6" s="59"/>
      <c r="E6" s="59"/>
      <c r="F6" s="59"/>
      <c r="G6" s="59"/>
      <c r="H6" s="59"/>
      <c r="I6" s="59" t="s">
        <v>13</v>
      </c>
      <c r="J6" s="59"/>
      <c r="K6" s="59"/>
      <c r="L6" s="59"/>
      <c r="M6" s="59"/>
      <c r="N6" s="59"/>
      <c r="O6" s="59"/>
    </row>
    <row r="7" spans="1:15" s="31" customFormat="1" ht="56.25">
      <c r="A7" s="61"/>
      <c r="B7" s="35" t="s">
        <v>1</v>
      </c>
      <c r="C7" s="35" t="s">
        <v>5</v>
      </c>
      <c r="D7" s="36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5</v>
      </c>
      <c r="K7" s="36" t="s">
        <v>11</v>
      </c>
      <c r="L7" s="35" t="s">
        <v>7</v>
      </c>
      <c r="M7" s="35" t="s">
        <v>8</v>
      </c>
      <c r="N7" s="35" t="s">
        <v>9</v>
      </c>
      <c r="O7" s="35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>
      <c r="A52" s="12">
        <v>43555</v>
      </c>
      <c r="B52" s="13">
        <v>372428.7</v>
      </c>
      <c r="C52" s="13">
        <v>463360.49999999994</v>
      </c>
      <c r="D52" s="14">
        <v>60793.4</v>
      </c>
      <c r="E52" s="14">
        <v>95663.6</v>
      </c>
      <c r="F52" s="14">
        <v>7021.5999999999995</v>
      </c>
      <c r="G52" s="15">
        <v>2366.8000000000002</v>
      </c>
      <c r="H52" s="14">
        <f t="shared" ref="H52:H59" si="12">SUM(B52:G52)</f>
        <v>1001634.6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9" si="13">SUM(I52:N52)</f>
        <v>422729.69999999995</v>
      </c>
    </row>
    <row r="53" spans="1:15" s="6" customFormat="1">
      <c r="A53" s="12">
        <v>43646</v>
      </c>
      <c r="B53" s="13">
        <v>388716.79999999999</v>
      </c>
      <c r="C53" s="13">
        <v>521436.7</v>
      </c>
      <c r="D53" s="14">
        <v>36546.399999999994</v>
      </c>
      <c r="E53" s="14">
        <v>117049.7</v>
      </c>
      <c r="F53" s="14">
        <v>8655.4</v>
      </c>
      <c r="G53" s="15">
        <v>2154.1</v>
      </c>
      <c r="H53" s="14">
        <f t="shared" si="12"/>
        <v>1074559.1000000001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>
      <c r="A54" s="12">
        <v>43738</v>
      </c>
      <c r="B54" s="13">
        <v>420159.9</v>
      </c>
      <c r="C54" s="13">
        <v>571358.50000000012</v>
      </c>
      <c r="D54" s="14">
        <v>32209.000000000004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1118003.3</v>
      </c>
      <c r="I54" s="14">
        <v>224881.60000000003</v>
      </c>
      <c r="J54" s="14">
        <v>152530.69999999998</v>
      </c>
      <c r="K54" s="14">
        <v>13869.2</v>
      </c>
      <c r="L54" s="14">
        <v>58034.30000000001</v>
      </c>
      <c r="M54" s="14">
        <v>4591.7</v>
      </c>
      <c r="N54" s="15">
        <v>220.49999999999997</v>
      </c>
      <c r="O54" s="14">
        <f t="shared" si="13"/>
        <v>454128.00000000006</v>
      </c>
    </row>
    <row r="55" spans="1:15" s="6" customFormat="1">
      <c r="A55" s="12">
        <v>43830</v>
      </c>
      <c r="B55" s="13">
        <v>442464.9</v>
      </c>
      <c r="C55" s="13">
        <v>508679.3</v>
      </c>
      <c r="D55" s="14">
        <v>23681.200000000001</v>
      </c>
      <c r="E55" s="14">
        <f>74785+8349.2</f>
        <v>83134.2</v>
      </c>
      <c r="F55" s="14">
        <v>10257.9</v>
      </c>
      <c r="G55" s="15">
        <v>1919.2999999999997</v>
      </c>
      <c r="H55" s="14">
        <f t="shared" si="12"/>
        <v>1070136.7999999998</v>
      </c>
      <c r="I55" s="14">
        <v>270265.80000000005</v>
      </c>
      <c r="J55" s="14">
        <v>222431.4</v>
      </c>
      <c r="K55" s="14">
        <v>13628.7</v>
      </c>
      <c r="L55" s="14">
        <v>73425.199999999983</v>
      </c>
      <c r="M55" s="14">
        <v>4674.6000000000004</v>
      </c>
      <c r="N55" s="15">
        <v>207.29999999999998</v>
      </c>
      <c r="O55" s="14">
        <f t="shared" si="13"/>
        <v>584633.00000000012</v>
      </c>
    </row>
    <row r="56" spans="1:15" s="6" customFormat="1">
      <c r="A56" s="12">
        <v>43921</v>
      </c>
      <c r="B56" s="13">
        <v>472956.1</v>
      </c>
      <c r="C56" s="13">
        <v>475218.7</v>
      </c>
      <c r="D56" s="14">
        <v>27839.8</v>
      </c>
      <c r="E56" s="14">
        <f>81089+14473</f>
        <v>95562</v>
      </c>
      <c r="F56" s="14">
        <v>8414.2999999999993</v>
      </c>
      <c r="G56" s="15">
        <v>2127.8000000000002</v>
      </c>
      <c r="H56" s="14">
        <f t="shared" si="12"/>
        <v>1082118.7000000002</v>
      </c>
      <c r="I56" s="14">
        <v>279859.20000000001</v>
      </c>
      <c r="J56" s="14">
        <v>235638.90000000002</v>
      </c>
      <c r="K56" s="14">
        <v>15583.999999999998</v>
      </c>
      <c r="L56" s="14">
        <v>75238.700000000012</v>
      </c>
      <c r="M56" s="14">
        <v>2724.3</v>
      </c>
      <c r="N56" s="15">
        <v>145.5</v>
      </c>
      <c r="O56" s="14">
        <f t="shared" si="13"/>
        <v>609190.60000000009</v>
      </c>
    </row>
    <row r="57" spans="1:15" s="6" customFormat="1">
      <c r="A57" s="12">
        <v>44012</v>
      </c>
      <c r="B57" s="13">
        <v>515366.19999999995</v>
      </c>
      <c r="C57" s="13">
        <v>508577.09999999992</v>
      </c>
      <c r="D57" s="14">
        <v>31052.999999999996</v>
      </c>
      <c r="E57" s="14">
        <f>85760+22228</f>
        <v>107988</v>
      </c>
      <c r="F57" s="14">
        <v>15598.900000000001</v>
      </c>
      <c r="G57" s="15">
        <v>1585.1</v>
      </c>
      <c r="H57" s="14">
        <f t="shared" si="12"/>
        <v>1180168.2999999998</v>
      </c>
      <c r="I57" s="14">
        <v>294483.40000000008</v>
      </c>
      <c r="J57" s="14">
        <v>256725.6</v>
      </c>
      <c r="K57" s="14">
        <v>12110.8</v>
      </c>
      <c r="L57" s="14">
        <v>76315.599999999991</v>
      </c>
      <c r="M57" s="14">
        <v>2374.9</v>
      </c>
      <c r="N57" s="15">
        <v>351.1</v>
      </c>
      <c r="O57" s="14">
        <f t="shared" si="13"/>
        <v>642361.40000000014</v>
      </c>
    </row>
    <row r="58" spans="1:15" s="6" customFormat="1">
      <c r="A58" s="12">
        <v>44104</v>
      </c>
      <c r="B58" s="13">
        <v>543665.39999999991</v>
      </c>
      <c r="C58" s="13">
        <v>601124.30000000016</v>
      </c>
      <c r="D58" s="14">
        <v>37565.200000000004</v>
      </c>
      <c r="E58" s="14">
        <f>85499.3+17969.8</f>
        <v>103469.1</v>
      </c>
      <c r="F58" s="14">
        <v>8284.6999999999989</v>
      </c>
      <c r="G58" s="15">
        <v>1607.2</v>
      </c>
      <c r="H58" s="14">
        <f t="shared" si="12"/>
        <v>1295715.9000000001</v>
      </c>
      <c r="I58" s="14">
        <v>322281.89999999997</v>
      </c>
      <c r="J58" s="14">
        <v>270225</v>
      </c>
      <c r="K58" s="14">
        <v>8139.9000000000005</v>
      </c>
      <c r="L58" s="14">
        <v>77518.600000000006</v>
      </c>
      <c r="M58" s="14">
        <v>0</v>
      </c>
      <c r="N58" s="15">
        <v>58</v>
      </c>
      <c r="O58" s="14">
        <f t="shared" si="13"/>
        <v>678223.39999999991</v>
      </c>
    </row>
    <row r="59" spans="1:15" s="6" customFormat="1">
      <c r="A59" s="12">
        <v>44196</v>
      </c>
      <c r="B59" s="13">
        <v>629948.30000000005</v>
      </c>
      <c r="C59" s="13">
        <v>597242.99999999977</v>
      </c>
      <c r="D59" s="14">
        <v>28337.7</v>
      </c>
      <c r="E59" s="14">
        <f>90869.8+14327.1</f>
        <v>105196.90000000001</v>
      </c>
      <c r="F59" s="14">
        <v>7490.7999999999993</v>
      </c>
      <c r="G59" s="15">
        <v>1624.6</v>
      </c>
      <c r="H59" s="14">
        <f t="shared" si="12"/>
        <v>1369841.2999999998</v>
      </c>
      <c r="I59" s="14">
        <v>304515.8</v>
      </c>
      <c r="J59" s="14">
        <v>326371.09999999998</v>
      </c>
      <c r="K59" s="14">
        <v>7813.2</v>
      </c>
      <c r="L59" s="14">
        <v>84579.599999999977</v>
      </c>
      <c r="M59" s="14">
        <v>0</v>
      </c>
      <c r="N59" s="15">
        <v>118.3</v>
      </c>
      <c r="O59" s="14">
        <f t="shared" si="13"/>
        <v>723397.99999999988</v>
      </c>
    </row>
    <row r="60" spans="1:15" s="6" customFormat="1">
      <c r="A60" s="12">
        <v>44286</v>
      </c>
      <c r="B60" s="13">
        <v>651465.10000000009</v>
      </c>
      <c r="C60" s="13">
        <v>596336.20000000019</v>
      </c>
      <c r="D60" s="14">
        <v>60046.69999999999</v>
      </c>
      <c r="E60" s="14">
        <v>126729.5</v>
      </c>
      <c r="F60" s="14">
        <v>8909.1</v>
      </c>
      <c r="G60" s="15">
        <v>2056.3000000000002</v>
      </c>
      <c r="H60" s="14">
        <v>1445542.9000000004</v>
      </c>
      <c r="I60" s="14">
        <v>325847.59999999998</v>
      </c>
      <c r="J60" s="14">
        <v>364319.4</v>
      </c>
      <c r="K60" s="14">
        <v>6175.1</v>
      </c>
      <c r="L60" s="14">
        <v>77202.3</v>
      </c>
      <c r="M60" s="14">
        <v>0</v>
      </c>
      <c r="N60" s="15">
        <v>118.9</v>
      </c>
      <c r="O60" s="14">
        <v>773663.3</v>
      </c>
    </row>
    <row r="61" spans="1:15" s="6" customFormat="1">
      <c r="A61" s="12">
        <v>44377</v>
      </c>
      <c r="B61" s="13">
        <v>675787</v>
      </c>
      <c r="C61" s="13">
        <v>711133.5</v>
      </c>
      <c r="D61" s="14">
        <v>46165.7</v>
      </c>
      <c r="E61" s="14">
        <v>135910.29999999999</v>
      </c>
      <c r="F61" s="14">
        <v>8262.2999999999993</v>
      </c>
      <c r="G61" s="15">
        <v>12617.2</v>
      </c>
      <c r="H61" s="14">
        <v>1589876</v>
      </c>
      <c r="I61" s="14">
        <v>329327.2</v>
      </c>
      <c r="J61" s="14">
        <v>403772.80000000005</v>
      </c>
      <c r="K61" s="14">
        <v>12034.199999999997</v>
      </c>
      <c r="L61" s="14">
        <v>76272.399999999965</v>
      </c>
      <c r="M61" s="14">
        <v>0.3</v>
      </c>
      <c r="N61" s="15">
        <v>256.5</v>
      </c>
      <c r="O61" s="14">
        <v>821663.39999999991</v>
      </c>
    </row>
    <row r="62" spans="1:15" s="6" customFormat="1">
      <c r="A62" s="12">
        <v>44440</v>
      </c>
      <c r="B62" s="13">
        <v>742842.7</v>
      </c>
      <c r="C62" s="13">
        <v>731253.20000000007</v>
      </c>
      <c r="D62" s="14">
        <v>55080.500000000007</v>
      </c>
      <c r="E62" s="14">
        <v>130419.6</v>
      </c>
      <c r="F62" s="14">
        <v>2905.4</v>
      </c>
      <c r="G62" s="15">
        <v>12942.8</v>
      </c>
      <c r="H62" s="14">
        <v>1675444.2</v>
      </c>
      <c r="I62" s="14">
        <v>396641.1</v>
      </c>
      <c r="J62" s="14">
        <v>464593.79999999993</v>
      </c>
      <c r="K62" s="14">
        <v>12013.5</v>
      </c>
      <c r="L62" s="14">
        <v>90827.4</v>
      </c>
      <c r="M62" s="14">
        <v>0.3</v>
      </c>
      <c r="N62" s="15">
        <v>266.60000000000002</v>
      </c>
      <c r="O62" s="14">
        <v>964342.7</v>
      </c>
    </row>
    <row r="63" spans="1:15" s="6" customFormat="1">
      <c r="A63" s="12">
        <v>44536</v>
      </c>
      <c r="B63" s="13">
        <v>726311.6</v>
      </c>
      <c r="C63" s="13">
        <v>653924</v>
      </c>
      <c r="D63" s="14">
        <v>53288.799999999996</v>
      </c>
      <c r="E63" s="14">
        <v>123483.6</v>
      </c>
      <c r="F63" s="14">
        <v>4166.8999999999996</v>
      </c>
      <c r="G63" s="15">
        <v>7992.5</v>
      </c>
      <c r="H63" s="14">
        <v>1569167.4000000001</v>
      </c>
      <c r="I63" s="14">
        <v>425242.9</v>
      </c>
      <c r="J63" s="14">
        <v>448324.3</v>
      </c>
      <c r="K63" s="14">
        <v>6305.3999999999987</v>
      </c>
      <c r="L63" s="14">
        <v>107204.4</v>
      </c>
      <c r="M63" s="14">
        <v>0</v>
      </c>
      <c r="N63" s="15">
        <v>158.6</v>
      </c>
      <c r="O63" s="14">
        <v>987235.6</v>
      </c>
    </row>
    <row r="64" spans="1:15" s="6" customFormat="1" ht="18">
      <c r="A64" s="12" t="s">
        <v>43</v>
      </c>
      <c r="B64" s="13">
        <v>754154.00000000012</v>
      </c>
      <c r="C64" s="13">
        <v>705334.5</v>
      </c>
      <c r="D64" s="14">
        <v>68176</v>
      </c>
      <c r="E64" s="14">
        <v>131121.5</v>
      </c>
      <c r="F64" s="14">
        <v>3094.7</v>
      </c>
      <c r="G64" s="15">
        <v>26574.9</v>
      </c>
      <c r="H64" s="14">
        <v>1688455.5999999999</v>
      </c>
      <c r="I64" s="14">
        <v>435515.00000000006</v>
      </c>
      <c r="J64" s="14">
        <v>464028.4</v>
      </c>
      <c r="K64" s="14">
        <v>27753.299999999996</v>
      </c>
      <c r="L64" s="14">
        <v>107638.7</v>
      </c>
      <c r="M64" s="14">
        <v>0</v>
      </c>
      <c r="N64" s="15">
        <v>89.899999999999991</v>
      </c>
      <c r="O64" s="14">
        <v>1035025.3000000002</v>
      </c>
    </row>
    <row r="65" spans="1:15" s="6" customFormat="1" ht="18">
      <c r="A65" s="12" t="s">
        <v>46</v>
      </c>
      <c r="B65" s="13">
        <v>780737.89999999991</v>
      </c>
      <c r="C65" s="13">
        <v>895845.3</v>
      </c>
      <c r="D65" s="14">
        <v>39631.299999999996</v>
      </c>
      <c r="E65" s="14">
        <v>159159.20000000001</v>
      </c>
      <c r="F65" s="14">
        <v>14305.5</v>
      </c>
      <c r="G65" s="15">
        <v>27800.799999999999</v>
      </c>
      <c r="H65" s="14">
        <v>1917480</v>
      </c>
      <c r="I65" s="14">
        <v>419030.29999999993</v>
      </c>
      <c r="J65" s="14">
        <v>489751.59999999992</v>
      </c>
      <c r="K65" s="14">
        <v>5340.6</v>
      </c>
      <c r="L65" s="14">
        <v>111579.29999999999</v>
      </c>
      <c r="M65" s="14">
        <v>0</v>
      </c>
      <c r="N65" s="15">
        <v>80.699999999999989</v>
      </c>
      <c r="O65" s="14">
        <v>1025782.4999999998</v>
      </c>
    </row>
    <row r="66" spans="1:15" s="6" customFormat="1" ht="18">
      <c r="A66" s="12" t="s">
        <v>49</v>
      </c>
      <c r="B66" s="13">
        <v>879438.60000000009</v>
      </c>
      <c r="C66" s="13">
        <v>1048382.7999999999</v>
      </c>
      <c r="D66" s="14">
        <v>83706.3</v>
      </c>
      <c r="E66" s="14">
        <v>149906.1</v>
      </c>
      <c r="F66" s="14">
        <v>22064.199999999997</v>
      </c>
      <c r="G66" s="15">
        <v>4182.3</v>
      </c>
      <c r="H66" s="14">
        <v>2187680.2999999998</v>
      </c>
      <c r="I66" s="14">
        <v>438530.40000000008</v>
      </c>
      <c r="J66" s="14">
        <v>553086.00000000012</v>
      </c>
      <c r="K66" s="14">
        <v>7405.5</v>
      </c>
      <c r="L66" s="14">
        <v>123587.09999999998</v>
      </c>
      <c r="M66" s="14">
        <v>0</v>
      </c>
      <c r="N66" s="15">
        <v>90.1</v>
      </c>
      <c r="O66" s="14">
        <v>1122699.1000000001</v>
      </c>
    </row>
    <row r="67" spans="1:15" s="6" customFormat="1" ht="18">
      <c r="A67" s="12" t="s">
        <v>52</v>
      </c>
      <c r="B67" s="13">
        <v>980994.7</v>
      </c>
      <c r="C67" s="13">
        <v>1055465.1000000001</v>
      </c>
      <c r="D67" s="14">
        <v>118825.79999999999</v>
      </c>
      <c r="E67" s="14">
        <v>168204.9</v>
      </c>
      <c r="F67" s="14">
        <v>14473.5</v>
      </c>
      <c r="G67" s="15">
        <v>73644.600000000006</v>
      </c>
      <c r="H67" s="14">
        <v>2411608.6</v>
      </c>
      <c r="I67" s="14">
        <v>491433.30000000005</v>
      </c>
      <c r="J67" s="14">
        <v>619820.00000000012</v>
      </c>
      <c r="K67" s="14">
        <v>3803.2</v>
      </c>
      <c r="L67" s="14">
        <v>120302.79999999997</v>
      </c>
      <c r="M67" s="14">
        <v>0</v>
      </c>
      <c r="N67" s="15">
        <v>278.2</v>
      </c>
      <c r="O67" s="14">
        <v>1235637.5000000002</v>
      </c>
    </row>
    <row r="68" spans="1:15" s="6" customFormat="1" ht="18">
      <c r="A68" s="12" t="s">
        <v>55</v>
      </c>
      <c r="B68" s="13">
        <v>1007055.4000000001</v>
      </c>
      <c r="C68" s="13">
        <v>997510.1</v>
      </c>
      <c r="D68" s="14">
        <v>143149.80000000002</v>
      </c>
      <c r="E68" s="14">
        <v>147996.6</v>
      </c>
      <c r="F68" s="14">
        <v>8075.5999999999995</v>
      </c>
      <c r="G68" s="15">
        <v>8489.7999999999993</v>
      </c>
      <c r="H68" s="14">
        <v>2312277.2999999998</v>
      </c>
      <c r="I68" s="14">
        <v>469711.7</v>
      </c>
      <c r="J68" s="14">
        <v>626474.29999999981</v>
      </c>
      <c r="K68" s="14">
        <v>4064.7</v>
      </c>
      <c r="L68" s="14">
        <v>135508.80000000002</v>
      </c>
      <c r="M68" s="14">
        <v>0</v>
      </c>
      <c r="N68" s="15">
        <v>2102.1999999999998</v>
      </c>
      <c r="O68" s="14">
        <v>1237861.6999999997</v>
      </c>
    </row>
    <row r="69" spans="1:15" s="6" customFormat="1" ht="18">
      <c r="A69" s="12" t="s">
        <v>58</v>
      </c>
      <c r="B69" s="13">
        <v>1265612.2000000002</v>
      </c>
      <c r="C69" s="13">
        <v>956992.9</v>
      </c>
      <c r="D69" s="14">
        <v>203493.39999999997</v>
      </c>
      <c r="E69" s="14">
        <v>232125.19999999998</v>
      </c>
      <c r="F69" s="14">
        <v>6974.7999999999993</v>
      </c>
      <c r="G69" s="15">
        <v>5584.7999999999993</v>
      </c>
      <c r="H69" s="14">
        <v>2670783.2999999998</v>
      </c>
      <c r="I69" s="14">
        <v>586623.19999999995</v>
      </c>
      <c r="J69" s="14">
        <v>604678.99999999988</v>
      </c>
      <c r="K69" s="14">
        <v>3902.5999999999995</v>
      </c>
      <c r="L69" s="14">
        <v>128931.49999999999</v>
      </c>
      <c r="M69" s="14">
        <v>0</v>
      </c>
      <c r="N69" s="15">
        <v>2136.9</v>
      </c>
      <c r="O69" s="14">
        <v>1326273.1999999997</v>
      </c>
    </row>
    <row r="70" spans="1:15" s="6" customFormat="1" ht="18">
      <c r="A70" s="12" t="s">
        <v>61</v>
      </c>
      <c r="B70" s="13">
        <v>1136798.1000000001</v>
      </c>
      <c r="C70" s="13">
        <v>1019848.5000000002</v>
      </c>
      <c r="D70" s="14">
        <v>214420.9</v>
      </c>
      <c r="E70" s="14">
        <v>167949.80000000002</v>
      </c>
      <c r="F70" s="14">
        <v>11659.6</v>
      </c>
      <c r="G70" s="15">
        <v>5950.1999999999989</v>
      </c>
      <c r="H70" s="14">
        <v>2556627.1000000006</v>
      </c>
      <c r="I70" s="14">
        <v>608138.80000000005</v>
      </c>
      <c r="J70" s="14">
        <v>607408.39999999991</v>
      </c>
      <c r="K70" s="14">
        <v>2968.7</v>
      </c>
      <c r="L70" s="14">
        <v>144544.5</v>
      </c>
      <c r="M70" s="14">
        <v>0</v>
      </c>
      <c r="N70" s="15">
        <v>2080.1999999999998</v>
      </c>
      <c r="O70" s="14">
        <v>1365140.5999999999</v>
      </c>
    </row>
    <row r="71" spans="1:15" s="6" customFormat="1" ht="18">
      <c r="A71" s="12" t="s">
        <v>66</v>
      </c>
      <c r="B71" s="13">
        <v>1173692.8999999997</v>
      </c>
      <c r="C71" s="13">
        <v>1037230.5000000002</v>
      </c>
      <c r="D71" s="14">
        <v>181636.9</v>
      </c>
      <c r="E71" s="14">
        <v>195267.20000000001</v>
      </c>
      <c r="F71" s="14">
        <v>8673.2999999999993</v>
      </c>
      <c r="G71" s="15">
        <v>5952.7999999999993</v>
      </c>
      <c r="H71" s="14">
        <v>2602453.5999999996</v>
      </c>
      <c r="I71" s="14">
        <v>625281.80000000005</v>
      </c>
      <c r="J71" s="14">
        <v>624034.39999999991</v>
      </c>
      <c r="K71" s="14">
        <v>2024.3</v>
      </c>
      <c r="L71" s="14">
        <v>130714.89999999998</v>
      </c>
      <c r="M71" s="14">
        <v>0</v>
      </c>
      <c r="N71" s="15">
        <v>2166.5</v>
      </c>
      <c r="O71" s="14">
        <v>1384221.9</v>
      </c>
    </row>
    <row r="72" spans="1:15" s="6" customFormat="1">
      <c r="A72" s="62" t="s">
        <v>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/>
    </row>
  </sheetData>
  <mergeCells count="5">
    <mergeCell ref="A72:O72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3"/>
  <sheetViews>
    <sheetView tabSelected="1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D15" sqref="D15"/>
    </sheetView>
  </sheetViews>
  <sheetFormatPr baseColWidth="10"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16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1" customFormat="1" ht="18.75">
      <c r="A3" s="56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s="31" customFormat="1" ht="18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s="37" customFormat="1" ht="18.75">
      <c r="A5" s="60" t="s">
        <v>33</v>
      </c>
      <c r="B5" s="59" t="s">
        <v>12</v>
      </c>
      <c r="C5" s="59"/>
      <c r="D5" s="59"/>
      <c r="E5" s="59"/>
      <c r="F5" s="59"/>
      <c r="G5" s="59"/>
      <c r="H5" s="59"/>
      <c r="I5" s="59" t="s">
        <v>13</v>
      </c>
      <c r="J5" s="59"/>
      <c r="K5" s="59"/>
      <c r="L5" s="59"/>
      <c r="M5" s="59"/>
      <c r="N5" s="59"/>
      <c r="O5" s="59"/>
    </row>
    <row r="6" spans="1:15" s="31" customFormat="1" ht="56.25">
      <c r="A6" s="61"/>
      <c r="B6" s="35" t="s">
        <v>1</v>
      </c>
      <c r="C6" s="35" t="s">
        <v>5</v>
      </c>
      <c r="D6" s="36" t="s">
        <v>6</v>
      </c>
      <c r="E6" s="35" t="s">
        <v>7</v>
      </c>
      <c r="F6" s="35" t="s">
        <v>8</v>
      </c>
      <c r="G6" s="35" t="s">
        <v>9</v>
      </c>
      <c r="H6" s="35" t="s">
        <v>2</v>
      </c>
      <c r="I6" s="35" t="s">
        <v>10</v>
      </c>
      <c r="J6" s="35" t="s">
        <v>5</v>
      </c>
      <c r="K6" s="36" t="s">
        <v>11</v>
      </c>
      <c r="L6" s="35" t="s">
        <v>7</v>
      </c>
      <c r="M6" s="35" t="s">
        <v>8</v>
      </c>
      <c r="N6" s="35" t="s">
        <v>9</v>
      </c>
      <c r="O6" s="35" t="s">
        <v>2</v>
      </c>
    </row>
    <row r="7" spans="1:15" s="6" customFormat="1">
      <c r="A7" s="40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0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0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0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0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0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0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0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0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0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0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:H19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:O19" si="9">SUM(I17:N17)</f>
        <v>415718.1</v>
      </c>
    </row>
    <row r="18" spans="1:15" s="6" customFormat="1">
      <c r="A18" s="40">
        <v>2019</v>
      </c>
      <c r="B18" s="13">
        <v>442464.9</v>
      </c>
      <c r="C18" s="13">
        <v>508679.3</v>
      </c>
      <c r="D18" s="14">
        <v>23681.200000000001</v>
      </c>
      <c r="E18" s="14">
        <f>74785+8349.2</f>
        <v>83134.2</v>
      </c>
      <c r="F18" s="14">
        <v>10257.9</v>
      </c>
      <c r="G18" s="15">
        <v>1919.2999999999997</v>
      </c>
      <c r="H18" s="14">
        <f t="shared" si="8"/>
        <v>1070136.7999999998</v>
      </c>
      <c r="I18" s="14">
        <v>270265.80000000005</v>
      </c>
      <c r="J18" s="14">
        <v>222431.4</v>
      </c>
      <c r="K18" s="14">
        <v>13628.7</v>
      </c>
      <c r="L18" s="14">
        <v>73425.199999999983</v>
      </c>
      <c r="M18" s="14">
        <v>4674.6000000000004</v>
      </c>
      <c r="N18" s="15">
        <v>207.29999999999998</v>
      </c>
      <c r="O18" s="14">
        <f t="shared" si="9"/>
        <v>584633.00000000012</v>
      </c>
    </row>
    <row r="19" spans="1:15" s="6" customFormat="1">
      <c r="A19" s="40">
        <v>2020</v>
      </c>
      <c r="B19" s="13">
        <v>629948.30000000005</v>
      </c>
      <c r="C19" s="13">
        <v>597242.99999999977</v>
      </c>
      <c r="D19" s="14">
        <v>28337.7</v>
      </c>
      <c r="E19" s="14">
        <f>90869.8+14327.1</f>
        <v>105196.90000000001</v>
      </c>
      <c r="F19" s="14">
        <v>7490.7999999999993</v>
      </c>
      <c r="G19" s="15">
        <v>1624.6</v>
      </c>
      <c r="H19" s="14">
        <f t="shared" si="8"/>
        <v>1369841.2999999998</v>
      </c>
      <c r="I19" s="14">
        <v>304515.8</v>
      </c>
      <c r="J19" s="14">
        <v>326371.09999999998</v>
      </c>
      <c r="K19" s="14">
        <v>7813.2</v>
      </c>
      <c r="L19" s="14">
        <v>84579.599999999977</v>
      </c>
      <c r="M19" s="14">
        <v>0</v>
      </c>
      <c r="N19" s="15">
        <v>118.3</v>
      </c>
      <c r="O19" s="14">
        <f t="shared" si="9"/>
        <v>723397.99999999988</v>
      </c>
    </row>
    <row r="20" spans="1:15" s="6" customFormat="1">
      <c r="A20" s="40">
        <v>2021</v>
      </c>
      <c r="B20" s="13">
        <v>726311.6</v>
      </c>
      <c r="C20" s="13">
        <v>653924</v>
      </c>
      <c r="D20" s="14">
        <v>53288.799999999996</v>
      </c>
      <c r="E20" s="14">
        <v>123483.6</v>
      </c>
      <c r="F20" s="14">
        <v>4166.8999999999996</v>
      </c>
      <c r="G20" s="15">
        <v>7992.5</v>
      </c>
      <c r="H20" s="14">
        <v>1569167.4000000001</v>
      </c>
      <c r="I20" s="14">
        <v>425242.9</v>
      </c>
      <c r="J20" s="14">
        <v>448324.3</v>
      </c>
      <c r="K20" s="14">
        <v>6305.3999999999987</v>
      </c>
      <c r="L20" s="14">
        <v>107204.4</v>
      </c>
      <c r="M20" s="14">
        <v>0</v>
      </c>
      <c r="N20" s="15">
        <v>158.6</v>
      </c>
      <c r="O20" s="14">
        <v>987235.6</v>
      </c>
    </row>
    <row r="21" spans="1:15" s="6" customFormat="1">
      <c r="A21" s="40">
        <v>2022</v>
      </c>
      <c r="B21" s="13">
        <v>980994.7</v>
      </c>
      <c r="C21" s="13">
        <v>1055465.1000000001</v>
      </c>
      <c r="D21" s="14">
        <v>118825.79999999999</v>
      </c>
      <c r="E21" s="14">
        <v>168204.9</v>
      </c>
      <c r="F21" s="14">
        <v>14473.5</v>
      </c>
      <c r="G21" s="15">
        <v>73644.600000000006</v>
      </c>
      <c r="H21" s="14">
        <v>2411608.6</v>
      </c>
      <c r="I21" s="14">
        <v>491433.30000000005</v>
      </c>
      <c r="J21" s="14">
        <v>619820.00000000012</v>
      </c>
      <c r="K21" s="14">
        <v>3803.2</v>
      </c>
      <c r="L21" s="14">
        <v>120302.79999999997</v>
      </c>
      <c r="M21" s="14">
        <v>0</v>
      </c>
      <c r="N21" s="15">
        <v>278.2</v>
      </c>
      <c r="O21" s="14">
        <v>1235637.5000000002</v>
      </c>
    </row>
    <row r="22" spans="1:15" s="6" customFormat="1">
      <c r="A22" s="40">
        <v>2023</v>
      </c>
      <c r="B22" s="13">
        <v>1173692.8999999997</v>
      </c>
      <c r="C22" s="13">
        <v>1037230.5000000002</v>
      </c>
      <c r="D22" s="14">
        <v>181636.9</v>
      </c>
      <c r="E22" s="14">
        <v>195267.20000000001</v>
      </c>
      <c r="F22" s="14">
        <v>8673.2999999999993</v>
      </c>
      <c r="G22" s="15">
        <v>5952.7999999999993</v>
      </c>
      <c r="H22" s="14">
        <v>2602453.5999999996</v>
      </c>
      <c r="I22" s="14">
        <v>625281.80000000005</v>
      </c>
      <c r="J22" s="14">
        <v>624034.39999999991</v>
      </c>
      <c r="K22" s="14">
        <v>2024.3</v>
      </c>
      <c r="L22" s="14">
        <v>130714.89999999998</v>
      </c>
      <c r="M22" s="14">
        <v>0</v>
      </c>
      <c r="N22" s="15">
        <v>2166.5</v>
      </c>
      <c r="O22" s="14">
        <v>1384221.9</v>
      </c>
    </row>
    <row r="23" spans="1:15" s="6" customFormat="1">
      <c r="A23" s="62" t="s">
        <v>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</row>
  </sheetData>
  <mergeCells count="5">
    <mergeCell ref="A23:O23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2016-04-25T06:23:16Z</cp:lastPrinted>
  <dcterms:created xsi:type="dcterms:W3CDTF">2000-09-13T06:16:35Z</dcterms:created>
  <dcterms:modified xsi:type="dcterms:W3CDTF">2024-04-03T08:29:20Z</dcterms:modified>
</cp:coreProperties>
</file>