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 firstSheet="1" activeTab="2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M53" i="5" l="1"/>
  <c r="N53" i="5" s="1"/>
  <c r="F53" i="5"/>
  <c r="H53" i="5" s="1"/>
  <c r="O53" i="5" s="1"/>
  <c r="D53" i="5"/>
  <c r="O144" i="4"/>
  <c r="O145" i="4"/>
  <c r="N144" i="4"/>
  <c r="N145" i="4"/>
  <c r="H144" i="4"/>
  <c r="H145" i="4"/>
  <c r="F144" i="4"/>
  <c r="F145" i="4"/>
  <c r="D144" i="4"/>
  <c r="D145" i="4"/>
  <c r="M145" i="4"/>
  <c r="M144" i="4"/>
  <c r="N52" i="5" l="1"/>
  <c r="D52" i="5"/>
  <c r="F52" i="5" s="1"/>
  <c r="H52" i="5" s="1"/>
  <c r="O52" i="5" s="1"/>
  <c r="N143" i="4"/>
  <c r="D143" i="4"/>
  <c r="F143" i="4" s="1"/>
  <c r="H143" i="4" s="1"/>
  <c r="O143" i="4" s="1"/>
  <c r="N142" i="4"/>
  <c r="D142" i="4"/>
  <c r="F142" i="4" s="1"/>
  <c r="H142" i="4" s="1"/>
  <c r="O142" i="4" s="1"/>
  <c r="N141" i="4"/>
  <c r="D141" i="4"/>
  <c r="F141" i="4" s="1"/>
  <c r="H141" i="4" s="1"/>
  <c r="O141" i="4" s="1"/>
  <c r="N140" i="4"/>
  <c r="D140" i="4"/>
  <c r="F140" i="4" s="1"/>
  <c r="H140" i="4" s="1"/>
  <c r="O140" i="4" l="1"/>
  <c r="N18" i="6" l="1"/>
  <c r="D18" i="6"/>
  <c r="F18" i="6" s="1"/>
  <c r="H18" i="6" s="1"/>
  <c r="O18" i="6" s="1"/>
  <c r="N17" i="6"/>
  <c r="D17" i="6"/>
  <c r="F17" i="6" s="1"/>
  <c r="H17" i="6" s="1"/>
  <c r="O17" i="6" s="1"/>
  <c r="N51" i="5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O48" i="5" s="1"/>
  <c r="N47" i="5"/>
  <c r="D47" i="5"/>
  <c r="F47" i="5" s="1"/>
  <c r="H47" i="5" s="1"/>
  <c r="O47" i="5" l="1"/>
  <c r="O51" i="5"/>
  <c r="O49" i="5"/>
  <c r="N139" i="4" l="1"/>
  <c r="D139" i="4"/>
  <c r="F139" i="4" s="1"/>
  <c r="H139" i="4" s="1"/>
  <c r="O139" i="4" s="1"/>
  <c r="N138" i="4"/>
  <c r="D138" i="4"/>
  <c r="F138" i="4" s="1"/>
  <c r="H138" i="4" s="1"/>
  <c r="O138" i="4" s="1"/>
  <c r="N137" i="4"/>
  <c r="D137" i="4"/>
  <c r="F137" i="4" s="1"/>
  <c r="H137" i="4" s="1"/>
  <c r="N136" i="4"/>
  <c r="D136" i="4"/>
  <c r="F136" i="4" s="1"/>
  <c r="H136" i="4" s="1"/>
  <c r="O136" i="4" s="1"/>
  <c r="N135" i="4"/>
  <c r="F135" i="4"/>
  <c r="H135" i="4" s="1"/>
  <c r="O135" i="4" s="1"/>
  <c r="D135" i="4"/>
  <c r="N134" i="4"/>
  <c r="D134" i="4"/>
  <c r="F134" i="4" s="1"/>
  <c r="H134" i="4" s="1"/>
  <c r="N133" i="4"/>
  <c r="D133" i="4"/>
  <c r="F133" i="4" s="1"/>
  <c r="H133" i="4" s="1"/>
  <c r="N132" i="4"/>
  <c r="D132" i="4"/>
  <c r="F132" i="4" s="1"/>
  <c r="H132" i="4" s="1"/>
  <c r="O132" i="4" s="1"/>
  <c r="N131" i="4"/>
  <c r="D131" i="4"/>
  <c r="F131" i="4" s="1"/>
  <c r="H131" i="4" s="1"/>
  <c r="N130" i="4"/>
  <c r="D130" i="4"/>
  <c r="F130" i="4" s="1"/>
  <c r="H130" i="4" s="1"/>
  <c r="O130" i="4" s="1"/>
  <c r="N129" i="4"/>
  <c r="D129" i="4"/>
  <c r="F129" i="4" s="1"/>
  <c r="H129" i="4" s="1"/>
  <c r="N128" i="4"/>
  <c r="D128" i="4"/>
  <c r="F128" i="4" s="1"/>
  <c r="H128" i="4" s="1"/>
  <c r="O128" i="4" s="1"/>
  <c r="N127" i="4"/>
  <c r="D127" i="4"/>
  <c r="F127" i="4" s="1"/>
  <c r="H127" i="4" s="1"/>
  <c r="O137" i="4" l="1"/>
  <c r="O129" i="4"/>
  <c r="O133" i="4"/>
  <c r="O131" i="4"/>
  <c r="O134" i="4"/>
  <c r="O127" i="4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O124" i="4" s="1"/>
  <c r="N123" i="4"/>
  <c r="D123" i="4"/>
  <c r="F123" i="4" s="1"/>
  <c r="H123" i="4" s="1"/>
  <c r="O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F97" i="4"/>
  <c r="H97" i="4" s="1"/>
  <c r="D97" i="4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O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F63" i="4"/>
  <c r="H63" i="4" s="1"/>
  <c r="O63" i="4" s="1"/>
  <c r="D63" i="4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F47" i="4"/>
  <c r="H47" i="4" s="1"/>
  <c r="D47" i="4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F24" i="4"/>
  <c r="H24" i="4" s="1"/>
  <c r="D24" i="4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39" i="4" l="1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<sst xmlns="http://schemas.openxmlformats.org/spreadsheetml/2006/main" count="228" uniqueCount="62">
  <si>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</si>
  <si>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</si>
  <si>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</si>
  <si>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</si>
  <si>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</si>
  <si>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</si>
  <si>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</si>
  <si>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</si>
  <si>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</si>
  <si>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</si>
  <si>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</si>
  <si>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</si>
  <si>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</si>
  <si>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</si>
  <si>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</si>
  <si>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</si>
  <si>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</si>
  <si>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</si>
  <si>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</si>
  <si>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</si>
  <si>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</si>
  <si>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</si>
  <si>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</si>
  <si>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</si>
  <si>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</si>
  <si>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</si>
  <si>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</si>
  <si>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</si>
  <si>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</si>
  <si>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</si>
  <si>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</si>
  <si>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</si>
  <si>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</si>
  <si>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</si>
  <si>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</si>
  <si>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</si>
  <si>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</si>
  <si>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</si>
  <si>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</si>
  <si>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</si>
  <si>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</si>
  <si>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</si>
  <si>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</si>
  <si>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</si>
  <si>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</si>
  <si>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</si>
  <si>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</si>
  <si>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</si>
  <si>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</si>
  <si>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</si>
  <si>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</si>
  <si>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</si>
  <si>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</si>
  <si>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</si>
  <si>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t>2018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</si>
  <si>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</si>
  <si>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</si>
  <si>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</si>
  <si>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</si>
  <si>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</si>
  <si>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 xml:space="preserve">   May-19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</si>
  <si>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Jun-19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</si>
</sst>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E15" sqref="E15"/>
    </sheetView>
  </sheetViews>
  <sheetFormatPr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43646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59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47"/>
  <sheetViews>
    <sheetView workbookViewId="0">
      <pane xSplit="1" ySplit="7" topLeftCell="O138" activePane="bottomRight" state="frozen"/>
      <selection pane="topRight" activeCell="B1" sqref="B1"/>
      <selection pane="bottomLeft" activeCell="A8" sqref="A8"/>
      <selection pane="bottomRight" activeCell="A144" sqref="A144:XFD145"/>
    </sheetView>
  </sheetViews>
  <sheetFormatPr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36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36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36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241264.48333333331</v>
      </c>
      <c r="C128" s="48">
        <v>763376.16666666698</v>
      </c>
      <c r="D128" s="49">
        <f t="shared" si="10"/>
        <v>1004640.6500000003</v>
      </c>
      <c r="E128" s="48">
        <v>355783.18333333335</v>
      </c>
      <c r="F128" s="49">
        <f t="shared" si="6"/>
        <v>1360423.8333333335</v>
      </c>
      <c r="G128" s="48">
        <v>157979.9</v>
      </c>
      <c r="H128" s="48">
        <f t="shared" si="7"/>
        <v>1518403.7333333334</v>
      </c>
      <c r="I128" s="48">
        <v>25105.7</v>
      </c>
      <c r="J128" s="48">
        <v>422924.83333333337</v>
      </c>
      <c r="K128" s="50">
        <v>-24521.583333333285</v>
      </c>
      <c r="L128" s="49"/>
      <c r="M128" s="49">
        <v>-117507.55000000002</v>
      </c>
      <c r="N128" s="49">
        <f t="shared" si="11"/>
        <v>306001.40000000002</v>
      </c>
      <c r="O128" s="49">
        <f t="shared" si="9"/>
        <v>1824405.1333333333</v>
      </c>
      <c r="P128" s="53"/>
      <c r="Q128" s="53"/>
    </row>
    <row r="129" spans="1:17" s="52" customFormat="1" x14ac:dyDescent="0.25">
      <c r="A129" s="47">
        <v>43159</v>
      </c>
      <c r="B129" s="48">
        <v>241071.56666666671</v>
      </c>
      <c r="C129" s="48">
        <v>778250.03333333356</v>
      </c>
      <c r="D129" s="49">
        <f t="shared" si="10"/>
        <v>1019321.6000000003</v>
      </c>
      <c r="E129" s="48">
        <v>365905.56666666665</v>
      </c>
      <c r="F129" s="49">
        <f t="shared" si="6"/>
        <v>1385227.166666667</v>
      </c>
      <c r="G129" s="48">
        <v>166017</v>
      </c>
      <c r="H129" s="48">
        <f t="shared" si="7"/>
        <v>1551244.166666667</v>
      </c>
      <c r="I129" s="48">
        <v>28298.5</v>
      </c>
      <c r="J129" s="48">
        <v>426652.76666666666</v>
      </c>
      <c r="K129" s="50">
        <v>-336.06666666665114</v>
      </c>
      <c r="L129" s="49"/>
      <c r="M129" s="49">
        <v>-79115.30000000009</v>
      </c>
      <c r="N129" s="49">
        <f t="shared" si="11"/>
        <v>375499.89999999991</v>
      </c>
      <c r="O129" s="49">
        <f t="shared" si="9"/>
        <v>1926744.0666666669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-40601.500000000058</v>
      </c>
      <c r="L130" s="49"/>
      <c r="M130" s="49">
        <v>-97225</v>
      </c>
      <c r="N130" s="49">
        <f t="shared" si="11"/>
        <v>309373.1999999999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365232.36666666658</v>
      </c>
      <c r="F131" s="49">
        <f t="shared" si="6"/>
        <v>1403584.9666666668</v>
      </c>
      <c r="G131" s="48">
        <v>169605.7</v>
      </c>
      <c r="H131" s="48">
        <f t="shared" si="7"/>
        <v>1573190.6666666667</v>
      </c>
      <c r="I131" s="48">
        <v>26193</v>
      </c>
      <c r="J131" s="48">
        <v>425531.33333333337</v>
      </c>
      <c r="K131" s="50">
        <v>-17645.200000000041</v>
      </c>
      <c r="L131" s="49"/>
      <c r="M131" s="49">
        <v>-108659.13333333329</v>
      </c>
      <c r="N131" s="49">
        <f t="shared" si="11"/>
        <v>325420</v>
      </c>
      <c r="O131" s="49">
        <f t="shared" si="9"/>
        <v>1898610.6666666667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382994.83333333331</v>
      </c>
      <c r="F132" s="49">
        <f t="shared" si="6"/>
        <v>1428912.3333333337</v>
      </c>
      <c r="G132" s="48">
        <v>158470.30000000002</v>
      </c>
      <c r="H132" s="48">
        <f t="shared" si="7"/>
        <v>1587382.6333333338</v>
      </c>
      <c r="I132" s="48">
        <v>22830.3</v>
      </c>
      <c r="J132" s="48">
        <v>443604.96666666662</v>
      </c>
      <c r="K132" s="50">
        <v>-30776.700000000041</v>
      </c>
      <c r="L132" s="49"/>
      <c r="M132" s="49">
        <v>-121884.16666666658</v>
      </c>
      <c r="N132" s="49">
        <f t="shared" si="11"/>
        <v>313774.39999999997</v>
      </c>
      <c r="O132" s="49">
        <f t="shared" si="9"/>
        <v>1901157.0333333337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-9323.7999999999884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276536.98333333334</v>
      </c>
      <c r="C134" s="48">
        <v>807389.2666666666</v>
      </c>
      <c r="D134" s="49">
        <f t="shared" si="10"/>
        <v>1083926.25</v>
      </c>
      <c r="E134" s="48">
        <v>392483.28333333333</v>
      </c>
      <c r="F134" s="49">
        <f t="shared" si="6"/>
        <v>1476409.5333333332</v>
      </c>
      <c r="G134" s="48">
        <v>175661.30000000002</v>
      </c>
      <c r="H134" s="48">
        <f t="shared" si="7"/>
        <v>1652070.8333333333</v>
      </c>
      <c r="I134" s="48">
        <v>19369.3</v>
      </c>
      <c r="J134" s="48">
        <v>456607.34999999992</v>
      </c>
      <c r="K134" s="50">
        <v>12287.616666666581</v>
      </c>
      <c r="L134" s="49"/>
      <c r="M134" s="49">
        <v>-125628.86666666665</v>
      </c>
      <c r="N134" s="49">
        <f t="shared" si="11"/>
        <v>362635.39999999985</v>
      </c>
      <c r="O134" s="49">
        <f t="shared" si="9"/>
        <v>2014706.2333333332</v>
      </c>
      <c r="P134" s="53"/>
      <c r="Q134" s="53"/>
    </row>
    <row r="135" spans="1:17" s="52" customFormat="1" x14ac:dyDescent="0.25">
      <c r="A135" s="47">
        <v>43343</v>
      </c>
      <c r="B135" s="48">
        <v>275732.36666666664</v>
      </c>
      <c r="C135" s="48">
        <v>848818.93333333335</v>
      </c>
      <c r="D135" s="49">
        <f t="shared" si="10"/>
        <v>1124551.3</v>
      </c>
      <c r="E135" s="48">
        <v>393565.16666666663</v>
      </c>
      <c r="F135" s="49">
        <f t="shared" si="6"/>
        <v>1518116.4666666668</v>
      </c>
      <c r="G135" s="48">
        <v>178725.8</v>
      </c>
      <c r="H135" s="48">
        <f t="shared" si="7"/>
        <v>1696842.2666666668</v>
      </c>
      <c r="I135" s="48">
        <v>21627.200000000001</v>
      </c>
      <c r="J135" s="48">
        <v>466359.89999999997</v>
      </c>
      <c r="K135" s="50">
        <v>-5133.0666666667094</v>
      </c>
      <c r="L135" s="49"/>
      <c r="M135" s="49">
        <v>-142934.53333333333</v>
      </c>
      <c r="N135" s="49">
        <f t="shared" si="11"/>
        <v>339919.49999999994</v>
      </c>
      <c r="O135" s="49">
        <f t="shared" si="9"/>
        <v>2036761.7666666668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268609.66666666669</v>
      </c>
      <c r="C137" s="48">
        <v>886178.8</v>
      </c>
      <c r="D137" s="49">
        <f t="shared" si="10"/>
        <v>1154788.4666666668</v>
      </c>
      <c r="E137" s="48">
        <v>414588.3666666667</v>
      </c>
      <c r="F137" s="49">
        <f t="shared" ref="F137:F145" si="12">D137+E137</f>
        <v>1569376.8333333335</v>
      </c>
      <c r="G137" s="48">
        <v>169361.69999999995</v>
      </c>
      <c r="H137" s="48">
        <f t="shared" ref="H137:H145" si="13">F137+G137</f>
        <v>1738738.5333333334</v>
      </c>
      <c r="I137" s="48">
        <v>20661.5</v>
      </c>
      <c r="J137" s="48">
        <v>484343.93333333329</v>
      </c>
      <c r="K137" s="50">
        <v>10495.199999999953</v>
      </c>
      <c r="L137" s="49"/>
      <c r="M137" s="49">
        <v>-130292.53333333321</v>
      </c>
      <c r="N137" s="49">
        <f t="shared" si="11"/>
        <v>385208.10000000003</v>
      </c>
      <c r="O137" s="49">
        <f t="shared" ref="O137:O145" si="14">H137+N137</f>
        <v>2123946.6333333333</v>
      </c>
      <c r="P137" s="53"/>
      <c r="Q137" s="53"/>
    </row>
    <row r="138" spans="1:17" s="52" customFormat="1" x14ac:dyDescent="0.25">
      <c r="A138" s="47">
        <v>43434</v>
      </c>
      <c r="B138" s="48">
        <v>270158.63333333336</v>
      </c>
      <c r="C138" s="48">
        <v>899851.99999999977</v>
      </c>
      <c r="D138" s="49">
        <f t="shared" si="10"/>
        <v>1170010.6333333331</v>
      </c>
      <c r="E138" s="48">
        <v>412860.93333333329</v>
      </c>
      <c r="F138" s="49">
        <f t="shared" si="12"/>
        <v>1582871.5666666664</v>
      </c>
      <c r="G138" s="48">
        <v>173770.60000000003</v>
      </c>
      <c r="H138" s="48">
        <f t="shared" si="13"/>
        <v>1756642.1666666665</v>
      </c>
      <c r="I138" s="48">
        <v>22562.9</v>
      </c>
      <c r="J138" s="48">
        <v>495696.96666666667</v>
      </c>
      <c r="K138" s="50">
        <v>22873.300000000047</v>
      </c>
      <c r="L138" s="49"/>
      <c r="M138" s="49">
        <v>-114899.26666666674</v>
      </c>
      <c r="N138" s="49">
        <f t="shared" si="11"/>
        <v>426233.9</v>
      </c>
      <c r="O138" s="49">
        <f t="shared" si="14"/>
        <v>2182876.0666666664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</v>
      </c>
      <c r="D139" s="49">
        <f t="shared" si="10"/>
        <v>1210240.6000000001</v>
      </c>
      <c r="E139" s="48">
        <v>415718.1</v>
      </c>
      <c r="F139" s="49">
        <f t="shared" si="12"/>
        <v>1625958.7000000002</v>
      </c>
      <c r="G139" s="48">
        <v>171510.19999999998</v>
      </c>
      <c r="H139" s="48">
        <f t="shared" si="13"/>
        <v>1797468.9000000001</v>
      </c>
      <c r="I139" s="48">
        <v>20055.699999999997</v>
      </c>
      <c r="J139" s="48">
        <v>484250.5</v>
      </c>
      <c r="K139" s="50">
        <v>5979.5</v>
      </c>
      <c r="L139" s="49"/>
      <c r="M139" s="49">
        <v>-141470</v>
      </c>
      <c r="N139" s="49">
        <f t="shared" si="11"/>
        <v>368815.7</v>
      </c>
      <c r="O139" s="49">
        <f t="shared" si="14"/>
        <v>2166284.6</v>
      </c>
      <c r="P139" s="53"/>
      <c r="Q139" s="53"/>
    </row>
    <row r="140" spans="1:17" s="52" customFormat="1" ht="18" x14ac:dyDescent="0.25">
      <c r="A140" s="47" t="s">
        <v>55</v>
      </c>
      <c r="B140" s="48">
        <v>271268.6333333333</v>
      </c>
      <c r="C140" s="48">
        <v>965345.86666666681</v>
      </c>
      <c r="D140" s="49">
        <f t="shared" ref="D140:D145" si="15">SUM(B140:C140)</f>
        <v>1236614.5</v>
      </c>
      <c r="E140" s="48">
        <v>424810.83333333337</v>
      </c>
      <c r="F140" s="49">
        <f t="shared" si="12"/>
        <v>1661425.3333333335</v>
      </c>
      <c r="G140" s="48">
        <v>172774.39999999999</v>
      </c>
      <c r="H140" s="48">
        <f t="shared" si="13"/>
        <v>1834199.7333333334</v>
      </c>
      <c r="I140" s="48">
        <v>30458</v>
      </c>
      <c r="J140" s="48">
        <v>497851.80000000005</v>
      </c>
      <c r="K140" s="50">
        <v>-60703.266666666575</v>
      </c>
      <c r="L140" s="49"/>
      <c r="M140" s="49">
        <v>-170494.30000000005</v>
      </c>
      <c r="N140" s="49">
        <f t="shared" ref="N140:N145" si="16">SUM(I140:M140)</f>
        <v>297112.2333333334</v>
      </c>
      <c r="O140" s="49">
        <f t="shared" si="14"/>
        <v>2131311.9666666668</v>
      </c>
      <c r="P140" s="53"/>
      <c r="Q140" s="53"/>
    </row>
    <row r="141" spans="1:17" s="52" customFormat="1" ht="18" x14ac:dyDescent="0.25">
      <c r="A141" s="47" t="s">
        <v>56</v>
      </c>
      <c r="B141" s="48">
        <v>274733.66666666669</v>
      </c>
      <c r="C141" s="48">
        <v>981353.93333333312</v>
      </c>
      <c r="D141" s="49">
        <f t="shared" si="15"/>
        <v>1256087.5999999999</v>
      </c>
      <c r="E141" s="48">
        <v>418278.16666666663</v>
      </c>
      <c r="F141" s="49">
        <f t="shared" si="12"/>
        <v>1674365.7666666666</v>
      </c>
      <c r="G141" s="48">
        <v>182328.2</v>
      </c>
      <c r="H141" s="48">
        <f t="shared" si="13"/>
        <v>1856693.9666666666</v>
      </c>
      <c r="I141" s="48">
        <v>31685.3</v>
      </c>
      <c r="J141" s="48">
        <v>510160.9</v>
      </c>
      <c r="K141" s="50">
        <v>-2835.5333333332092</v>
      </c>
      <c r="L141" s="49"/>
      <c r="M141" s="49">
        <v>-169371.29999999993</v>
      </c>
      <c r="N141" s="49">
        <f t="shared" si="16"/>
        <v>369639.36666666693</v>
      </c>
      <c r="O141" s="49">
        <f t="shared" si="14"/>
        <v>2226333.3333333335</v>
      </c>
      <c r="P141" s="53"/>
      <c r="Q141" s="53"/>
    </row>
    <row r="142" spans="1:17" s="52" customFormat="1" ht="18" x14ac:dyDescent="0.25">
      <c r="A142" s="47" t="s">
        <v>57</v>
      </c>
      <c r="B142" s="48">
        <v>275569.39999999997</v>
      </c>
      <c r="C142" s="48">
        <v>996998.2</v>
      </c>
      <c r="D142" s="49">
        <f t="shared" si="15"/>
        <v>1272567.5999999999</v>
      </c>
      <c r="E142" s="48">
        <v>422729.69999999984</v>
      </c>
      <c r="F142" s="49">
        <f t="shared" si="12"/>
        <v>1695297.2999999998</v>
      </c>
      <c r="G142" s="48">
        <v>185301.5</v>
      </c>
      <c r="H142" s="48">
        <f t="shared" si="13"/>
        <v>1880598.7999999998</v>
      </c>
      <c r="I142" s="48">
        <v>34809.4</v>
      </c>
      <c r="J142" s="48">
        <v>502604.59999999992</v>
      </c>
      <c r="K142" s="50">
        <v>-14809.200000000186</v>
      </c>
      <c r="L142" s="49"/>
      <c r="M142" s="49">
        <v>-182303.79999999993</v>
      </c>
      <c r="N142" s="49">
        <f t="shared" si="16"/>
        <v>340300.99999999977</v>
      </c>
      <c r="O142" s="49">
        <f t="shared" si="14"/>
        <v>2220899.7999999998</v>
      </c>
      <c r="P142" s="53"/>
      <c r="Q142" s="53"/>
    </row>
    <row r="143" spans="1:17" s="52" customFormat="1" ht="18" x14ac:dyDescent="0.25">
      <c r="A143" s="47" t="s">
        <v>58</v>
      </c>
      <c r="B143" s="48">
        <v>284930.3</v>
      </c>
      <c r="C143" s="48">
        <v>1003484.8999999999</v>
      </c>
      <c r="D143" s="49">
        <f t="shared" si="15"/>
        <v>1288415.2</v>
      </c>
      <c r="E143" s="48">
        <v>423788.9</v>
      </c>
      <c r="F143" s="49">
        <f t="shared" si="12"/>
        <v>1712204.1</v>
      </c>
      <c r="G143" s="48">
        <v>176055.30000000002</v>
      </c>
      <c r="H143" s="48">
        <f t="shared" si="13"/>
        <v>1888259.4000000001</v>
      </c>
      <c r="I143" s="48">
        <v>38792.1</v>
      </c>
      <c r="J143" s="48">
        <v>494331.00000000006</v>
      </c>
      <c r="K143" s="50">
        <v>-1817.8000000000466</v>
      </c>
      <c r="L143" s="49"/>
      <c r="M143" s="49">
        <v>-179871.69999999992</v>
      </c>
      <c r="N143" s="49">
        <f t="shared" si="16"/>
        <v>351433.60000000009</v>
      </c>
      <c r="O143" s="49">
        <f t="shared" si="14"/>
        <v>2239693</v>
      </c>
      <c r="P143" s="53"/>
      <c r="Q143" s="53"/>
    </row>
    <row r="144" spans="1:17" s="52" customFormat="1" ht="18" x14ac:dyDescent="0.25">
      <c r="A144" s="47" t="s">
        <v>60</v>
      </c>
      <c r="B144" s="48">
        <v>298377.8</v>
      </c>
      <c r="C144" s="48">
        <v>1041178.9</v>
      </c>
      <c r="D144" s="49">
        <f t="shared" si="15"/>
        <v>1339556.7</v>
      </c>
      <c r="E144" s="48">
        <v>431790</v>
      </c>
      <c r="F144" s="49">
        <f t="shared" si="12"/>
        <v>1771346.7</v>
      </c>
      <c r="G144" s="48">
        <v>169993.60000000001</v>
      </c>
      <c r="H144" s="48">
        <f t="shared" si="13"/>
        <v>1941340.3</v>
      </c>
      <c r="I144" s="48">
        <v>35398.6</v>
      </c>
      <c r="J144" s="48">
        <v>510085.5</v>
      </c>
      <c r="K144" s="50">
        <v>-6420.5</v>
      </c>
      <c r="L144" s="49"/>
      <c r="M144" s="49">
        <f>3092.6-190878.4</f>
        <v>-187785.8</v>
      </c>
      <c r="N144" s="49">
        <f t="shared" si="16"/>
        <v>351277.8</v>
      </c>
      <c r="O144" s="49">
        <f t="shared" si="14"/>
        <v>2292618.1</v>
      </c>
      <c r="P144" s="53"/>
      <c r="Q144" s="53"/>
    </row>
    <row r="145" spans="1:17" s="52" customFormat="1" ht="18" x14ac:dyDescent="0.25">
      <c r="A145" s="47" t="s">
        <v>61</v>
      </c>
      <c r="B145" s="48">
        <v>318956.09999999998</v>
      </c>
      <c r="C145" s="48">
        <v>1063440.8999999999</v>
      </c>
      <c r="D145" s="49">
        <f t="shared" si="15"/>
        <v>1382397</v>
      </c>
      <c r="E145" s="48">
        <v>446485.7</v>
      </c>
      <c r="F145" s="49">
        <f t="shared" si="12"/>
        <v>1828882.7</v>
      </c>
      <c r="G145" s="48">
        <v>178256.6</v>
      </c>
      <c r="H145" s="48">
        <f t="shared" si="13"/>
        <v>2007139.3</v>
      </c>
      <c r="I145" s="48">
        <v>38420.699999999997</v>
      </c>
      <c r="J145" s="48">
        <v>491248.8</v>
      </c>
      <c r="K145" s="50">
        <v>-15738.8</v>
      </c>
      <c r="L145" s="49"/>
      <c r="M145" s="49">
        <f>3092.6-161402.2</f>
        <v>-158309.6</v>
      </c>
      <c r="N145" s="49">
        <f t="shared" si="16"/>
        <v>355621.1</v>
      </c>
      <c r="O145" s="49">
        <f t="shared" si="14"/>
        <v>2362760.4</v>
      </c>
      <c r="P145" s="53"/>
      <c r="Q145" s="53"/>
    </row>
    <row r="146" spans="1:17" s="53" customFormat="1" x14ac:dyDescent="0.25">
      <c r="A146" s="55" t="s">
        <v>46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7"/>
    </row>
    <row r="147" spans="1:17" s="52" customFormat="1" x14ac:dyDescent="0.25">
      <c r="A147" s="58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60"/>
    </row>
  </sheetData>
  <mergeCells count="15">
    <mergeCell ref="A146:O147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5"/>
  <sheetViews>
    <sheetView tabSelected="1" workbookViewId="0">
      <pane xSplit="1" ySplit="7" topLeftCell="O47" activePane="bottomRight" state="frozen"/>
      <selection pane="topRight" activeCell="B1" sqref="B1"/>
      <selection pane="bottomLeft" activeCell="A8" sqref="A8"/>
      <selection pane="bottomRight" activeCell="A54" sqref="A54:O55"/>
    </sheetView>
  </sheetViews>
  <sheetFormatPr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3" si="7">D37+E37</f>
        <v>967836.19999999972</v>
      </c>
      <c r="G37" s="48">
        <v>136241.59999999995</v>
      </c>
      <c r="H37" s="48">
        <f t="shared" ref="H37:H53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3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:D51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:N51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si="11"/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-40601.500000000058</v>
      </c>
      <c r="L48" s="49"/>
      <c r="M48" s="49">
        <v>-97225</v>
      </c>
      <c r="N48" s="49">
        <f t="shared" si="12"/>
        <v>309373.1999999999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1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-9323.7999999999884</v>
      </c>
      <c r="L49" s="49"/>
      <c r="M49" s="49">
        <v>-120740.50000000004</v>
      </c>
      <c r="N49" s="49">
        <f t="shared" si="12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1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2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</v>
      </c>
      <c r="D51" s="49">
        <f t="shared" si="11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</v>
      </c>
      <c r="K51" s="50">
        <v>5979.5</v>
      </c>
      <c r="L51" s="49"/>
      <c r="M51" s="49">
        <v>-141470</v>
      </c>
      <c r="N51" s="49">
        <f t="shared" si="12"/>
        <v>368815.7</v>
      </c>
      <c r="O51" s="49">
        <f t="shared" si="10"/>
        <v>2166284.6</v>
      </c>
      <c r="P51" s="53"/>
      <c r="Q51" s="53"/>
    </row>
    <row r="52" spans="1:17" s="52" customFormat="1" ht="18" x14ac:dyDescent="0.25">
      <c r="A52" s="47" t="s">
        <v>57</v>
      </c>
      <c r="B52" s="48">
        <v>275569.39999999997</v>
      </c>
      <c r="C52" s="48">
        <v>996998.2</v>
      </c>
      <c r="D52" s="49">
        <f t="shared" ref="D52:D53" si="13">SUM(B52:C52)</f>
        <v>1272567.5999999999</v>
      </c>
      <c r="E52" s="48">
        <v>422729.69999999984</v>
      </c>
      <c r="F52" s="49">
        <f t="shared" si="7"/>
        <v>1695297.2999999998</v>
      </c>
      <c r="G52" s="48">
        <v>185301.5</v>
      </c>
      <c r="H52" s="48">
        <f t="shared" si="8"/>
        <v>1880598.7999999998</v>
      </c>
      <c r="I52" s="48">
        <v>34809.4</v>
      </c>
      <c r="J52" s="48">
        <v>502604.59999999992</v>
      </c>
      <c r="K52" s="50">
        <v>-14809.200000000186</v>
      </c>
      <c r="L52" s="49"/>
      <c r="M52" s="49">
        <v>-182303.79999999993</v>
      </c>
      <c r="N52" s="49">
        <f t="shared" ref="N52:N53" si="14">SUM(I52:M52)</f>
        <v>340300.99999999977</v>
      </c>
      <c r="O52" s="49">
        <f t="shared" si="10"/>
        <v>2220899.7999999998</v>
      </c>
      <c r="P52" s="53"/>
      <c r="Q52" s="53"/>
    </row>
    <row r="53" spans="1:17" s="52" customFormat="1" ht="18" x14ac:dyDescent="0.25">
      <c r="A53" s="47" t="s">
        <v>61</v>
      </c>
      <c r="B53" s="48">
        <v>318956.09999999998</v>
      </c>
      <c r="C53" s="48">
        <v>1063440.8999999999</v>
      </c>
      <c r="D53" s="49">
        <f t="shared" si="13"/>
        <v>1382397</v>
      </c>
      <c r="E53" s="48">
        <v>446485.7</v>
      </c>
      <c r="F53" s="49">
        <f t="shared" si="7"/>
        <v>1828882.7</v>
      </c>
      <c r="G53" s="48">
        <v>178256.6</v>
      </c>
      <c r="H53" s="48">
        <f t="shared" si="8"/>
        <v>2007139.3</v>
      </c>
      <c r="I53" s="48">
        <v>38420.699999999997</v>
      </c>
      <c r="J53" s="48">
        <v>491248.8</v>
      </c>
      <c r="K53" s="50">
        <v>-15738.8</v>
      </c>
      <c r="L53" s="49"/>
      <c r="M53" s="49">
        <f>3092.6-161402.2</f>
        <v>-158309.6</v>
      </c>
      <c r="N53" s="49">
        <f t="shared" si="14"/>
        <v>355621.1</v>
      </c>
      <c r="O53" s="49">
        <f t="shared" si="10"/>
        <v>2362760.4</v>
      </c>
      <c r="P53" s="53"/>
      <c r="Q53" s="53"/>
    </row>
    <row r="54" spans="1:17" s="53" customFormat="1" x14ac:dyDescent="0.25">
      <c r="A54" s="55" t="s">
        <v>46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  <row r="55" spans="1:17" s="52" customForma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</row>
  </sheetData>
  <mergeCells count="15">
    <mergeCell ref="A54:O55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C21" sqref="C21"/>
    </sheetView>
  </sheetViews>
  <sheetFormatPr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18" si="1">D8+E8</f>
        <v>419524.60000000003</v>
      </c>
      <c r="G8" s="48">
        <v>63073.699999999953</v>
      </c>
      <c r="H8" s="48">
        <f t="shared" ref="H8:H18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18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18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18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3" customFormat="1" x14ac:dyDescent="0.25">
      <c r="A19" s="55" t="s">
        <v>46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7" s="52" customForma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7" s="54" customFormat="1" x14ac:dyDescent="0.25"/>
  </sheetData>
  <mergeCells count="15">
    <mergeCell ref="A19:O20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2019-09-17T14:26:28Z</dcterms:modified>
</cp:coreProperties>
</file>