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3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G32" i="6" l="1"/>
  <c r="G33" i="6"/>
  <c r="G34" i="6"/>
  <c r="G35" i="6"/>
  <c r="G36" i="6"/>
  <c r="G26" i="6"/>
  <c r="G27" i="6"/>
  <c r="G28" i="6"/>
  <c r="G29" i="6"/>
  <c r="G30" i="6"/>
  <c r="G31" i="6"/>
  <c r="G25" i="6"/>
  <c r="M19" i="6" l="1"/>
  <c r="N19" i="6" s="1"/>
  <c r="D19" i="6"/>
  <c r="F19" i="6" s="1"/>
  <c r="H19" i="6" s="1"/>
  <c r="M58" i="5"/>
  <c r="N58" i="5" s="1"/>
  <c r="D58" i="5"/>
  <c r="F58" i="5" s="1"/>
  <c r="H58" i="5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160" i="4"/>
  <c r="N160" i="4" s="1"/>
  <c r="D160" i="4"/>
  <c r="F160" i="4" s="1"/>
  <c r="H160" i="4" s="1"/>
  <c r="O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58" i="4" s="1"/>
  <c r="M157" i="4"/>
  <c r="N157" i="4" s="1"/>
  <c r="D157" i="4"/>
  <c r="F157" i="4" s="1"/>
  <c r="H157" i="4" s="1"/>
  <c r="O157" i="4" s="1"/>
  <c r="M156" i="4"/>
  <c r="N156" i="4" s="1"/>
  <c r="D156" i="4"/>
  <c r="F156" i="4" s="1"/>
  <c r="H156" i="4" s="1"/>
  <c r="O156" i="4" s="1"/>
  <c r="M155" i="4"/>
  <c r="N155" i="4" s="1"/>
  <c r="D155" i="4"/>
  <c r="F155" i="4" s="1"/>
  <c r="H155" i="4" s="1"/>
  <c r="O155" i="4" s="1"/>
  <c r="M154" i="4"/>
  <c r="N154" i="4" s="1"/>
  <c r="D154" i="4"/>
  <c r="F154" i="4" s="1"/>
  <c r="H154" i="4" s="1"/>
  <c r="O154" i="4" s="1"/>
  <c r="M153" i="4"/>
  <c r="N153" i="4" s="1"/>
  <c r="D153" i="4"/>
  <c r="F153" i="4" s="1"/>
  <c r="H153" i="4" s="1"/>
  <c r="O153" i="4" s="1"/>
  <c r="M152" i="4"/>
  <c r="N152" i="4" s="1"/>
  <c r="D152" i="4"/>
  <c r="F152" i="4" s="1"/>
  <c r="H152" i="4" s="1"/>
  <c r="O152" i="4" s="1"/>
  <c r="M151" i="4"/>
  <c r="N151" i="4" s="1"/>
  <c r="D151" i="4"/>
  <c r="F151" i="4" s="1"/>
  <c r="H151" i="4" s="1"/>
  <c r="O151" i="4" s="1"/>
  <c r="O19" i="6" l="1"/>
  <c r="O57" i="5"/>
  <c r="O56" i="5"/>
  <c r="O55" i="5"/>
  <c r="O58" i="5"/>
  <c r="O159" i="4"/>
  <c r="M54" i="5" l="1"/>
  <c r="N54" i="5" s="1"/>
  <c r="D54" i="5"/>
  <c r="F54" i="5" s="1"/>
  <c r="H54" i="5" s="1"/>
  <c r="N53" i="5"/>
  <c r="D53" i="5"/>
  <c r="F53" i="5" s="1"/>
  <c r="H53" i="5" s="1"/>
  <c r="N52" i="5"/>
  <c r="D52" i="5"/>
  <c r="F52" i="5" s="1"/>
  <c r="H52" i="5" s="1"/>
  <c r="O52" i="5" l="1"/>
  <c r="O53" i="5"/>
  <c r="O54" i="5"/>
  <c r="N150" i="4" l="1"/>
  <c r="D150" i="4"/>
  <c r="F150" i="4" s="1"/>
  <c r="H150" i="4" s="1"/>
  <c r="N149" i="4"/>
  <c r="D149" i="4"/>
  <c r="F149" i="4" s="1"/>
  <c r="H149" i="4" s="1"/>
  <c r="O149" i="4" s="1"/>
  <c r="M148" i="4"/>
  <c r="N148" i="4" s="1"/>
  <c r="D148" i="4"/>
  <c r="F148" i="4" s="1"/>
  <c r="H148" i="4" s="1"/>
  <c r="N147" i="4"/>
  <c r="D147" i="4"/>
  <c r="F147" i="4" s="1"/>
  <c r="H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O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0" i="4" s="1"/>
  <c r="O142" i="4" l="1"/>
  <c r="O147" i="4"/>
  <c r="O146" i="4"/>
  <c r="O141" i="4"/>
  <c r="O145" i="4"/>
  <c r="O150" i="4"/>
  <c r="O148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O17" i="6" s="1"/>
  <c r="N47" i="5"/>
  <c r="D47" i="5"/>
  <c r="F47" i="5" s="1"/>
  <c r="H47" i="5" s="1"/>
  <c r="O18" i="6" l="1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O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123" i="4" l="1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<sst xmlns="http://schemas.openxmlformats.org/spreadsheetml/2006/main" count="241" uniqueCount="72">
  <si>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</si>
  <si>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</si>
  <si>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</si>
  <si>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</si>
  <si>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</si>
  <si>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</si>
  <si>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</si>
  <si>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</si>
  <si>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</si>
  <si>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</si>
  <si>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</si>
  <si>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</si>
  <si>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</si>
  <si>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</si>
  <si>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</si>
  <si>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</si>
  <si>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</si>
  <si>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</si>
  <si>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</si>
  <si>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</si>
  <si>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</si>
  <si>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</si>
  <si>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</si>
  <si>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</si>
  <si>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</si>
  <si>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</si>
  <si>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</si>
  <si>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</si>
  <si>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</si>
  <si>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</si>
  <si>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</si>
  <si>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</si>
  <si>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</si>
  <si>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</si>
  <si>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</si>
  <si>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</si>
  <si>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</si>
  <si>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</si>
  <si>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</si>
  <si>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</si>
  <si>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</si>
  <si>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</si>
  <si>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</si>
  <si>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</si>
  <si>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</si>
  <si>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</si>
  <si>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</si>
  <si>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</si>
  <si>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</si>
  <si>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</si>
  <si>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</si>
  <si>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</si>
  <si>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</si>
  <si>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</si>
  <si>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2019</t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</si>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</sst>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20" sqref="E20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44104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71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6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4" sqref="N164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60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60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60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50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50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ht="18" x14ac:dyDescent="0.25">
      <c r="A146" s="47" t="s">
        <v>56</v>
      </c>
      <c r="B146" s="48">
        <v>317003.46666666667</v>
      </c>
      <c r="C146" s="48">
        <v>1094137.3333333333</v>
      </c>
      <c r="D146" s="49">
        <f t="shared" si="12"/>
        <v>1411140.7999999998</v>
      </c>
      <c r="E146" s="48">
        <v>453810.83333333331</v>
      </c>
      <c r="F146" s="49">
        <f t="shared" si="6"/>
        <v>1864951.6333333331</v>
      </c>
      <c r="G146" s="48">
        <v>181531.50000000003</v>
      </c>
      <c r="H146" s="48">
        <f t="shared" si="7"/>
        <v>2046483.1333333331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13"/>
        <v>340154.3000000001</v>
      </c>
      <c r="O146" s="49">
        <f t="shared" si="9"/>
        <v>2386637.4333333331</v>
      </c>
      <c r="P146" s="53"/>
      <c r="Q146" s="53"/>
    </row>
    <row r="147" spans="1:17" s="52" customFormat="1" ht="18" x14ac:dyDescent="0.25">
      <c r="A147" s="47" t="s">
        <v>57</v>
      </c>
      <c r="B147" s="48">
        <v>328754.43333333335</v>
      </c>
      <c r="C147" s="48">
        <v>1109366.7666666666</v>
      </c>
      <c r="D147" s="49">
        <f t="shared" si="12"/>
        <v>1438121.2</v>
      </c>
      <c r="E147" s="48">
        <v>459122.06666666665</v>
      </c>
      <c r="F147" s="49">
        <f t="shared" si="6"/>
        <v>1897243.2666666666</v>
      </c>
      <c r="G147" s="48">
        <v>179118.5</v>
      </c>
      <c r="H147" s="48">
        <f t="shared" si="7"/>
        <v>2076361.7666666666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3"/>
        <v>322582.49999999988</v>
      </c>
      <c r="O147" s="49">
        <f t="shared" si="9"/>
        <v>2398944.2666666666</v>
      </c>
      <c r="P147" s="53"/>
      <c r="Q147" s="53"/>
    </row>
    <row r="148" spans="1:17" s="52" customFormat="1" ht="18" x14ac:dyDescent="0.25">
      <c r="A148" s="47" t="s">
        <v>58</v>
      </c>
      <c r="B148" s="48">
        <v>317565.40000000002</v>
      </c>
      <c r="C148" s="48">
        <v>1119232.8</v>
      </c>
      <c r="D148" s="49">
        <f t="shared" si="12"/>
        <v>1436798.2000000002</v>
      </c>
      <c r="E148" s="48">
        <v>454128.1</v>
      </c>
      <c r="F148" s="49">
        <f t="shared" si="6"/>
        <v>1890926.3000000003</v>
      </c>
      <c r="G148" s="48">
        <v>185112.4</v>
      </c>
      <c r="H148" s="48">
        <f t="shared" si="7"/>
        <v>2076038.7000000002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3"/>
        <v>380017.69999999995</v>
      </c>
      <c r="O148" s="49">
        <f t="shared" si="9"/>
        <v>2456056.4000000004</v>
      </c>
      <c r="P148" s="53"/>
      <c r="Q148" s="53"/>
    </row>
    <row r="149" spans="1:17" s="52" customFormat="1" ht="18" x14ac:dyDescent="0.25">
      <c r="A149" s="47" t="s">
        <v>59</v>
      </c>
      <c r="B149" s="48">
        <v>326378.83333333331</v>
      </c>
      <c r="C149" s="48">
        <v>1094640.4000000001</v>
      </c>
      <c r="D149" s="49">
        <f t="shared" si="12"/>
        <v>1421019.2333333334</v>
      </c>
      <c r="E149" s="48">
        <v>476499.06666666671</v>
      </c>
      <c r="F149" s="49">
        <f t="shared" si="6"/>
        <v>1897518.3</v>
      </c>
      <c r="G149" s="48">
        <v>182921.19999999995</v>
      </c>
      <c r="H149" s="48">
        <f t="shared" si="7"/>
        <v>2080439.5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3"/>
        <v>397659.4</v>
      </c>
      <c r="O149" s="49">
        <f t="shared" si="9"/>
        <v>2478098.9</v>
      </c>
      <c r="P149" s="53"/>
      <c r="Q149" s="53"/>
    </row>
    <row r="150" spans="1:17" s="52" customFormat="1" ht="18" x14ac:dyDescent="0.25">
      <c r="A150" s="47" t="s">
        <v>60</v>
      </c>
      <c r="B150" s="48">
        <v>331951.86666666664</v>
      </c>
      <c r="C150" s="48">
        <v>1029842.6000000001</v>
      </c>
      <c r="D150" s="49">
        <f t="shared" si="12"/>
        <v>1361794.4666666668</v>
      </c>
      <c r="E150" s="48">
        <v>559743.93333333323</v>
      </c>
      <c r="F150" s="49">
        <f t="shared" si="6"/>
        <v>1921538.4</v>
      </c>
      <c r="G150" s="48">
        <v>190110.90000000002</v>
      </c>
      <c r="H150" s="48">
        <f t="shared" si="7"/>
        <v>2111649.2999999998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3"/>
        <v>411994.69999999995</v>
      </c>
      <c r="O150" s="49">
        <f t="shared" si="9"/>
        <v>2523644</v>
      </c>
      <c r="P150" s="53"/>
      <c r="Q150" s="53"/>
    </row>
    <row r="151" spans="1:17" s="52" customFormat="1" ht="18" x14ac:dyDescent="0.25">
      <c r="A151" s="47" t="s">
        <v>61</v>
      </c>
      <c r="B151" s="48">
        <v>359960.00000000006</v>
      </c>
      <c r="C151" s="48">
        <v>1072573.7999999998</v>
      </c>
      <c r="D151" s="49">
        <f t="shared" ref="D151:D160" si="14">SUM(B151:C151)</f>
        <v>1432533.7999999998</v>
      </c>
      <c r="E151" s="48">
        <v>584633.1</v>
      </c>
      <c r="F151" s="49">
        <f t="shared" si="6"/>
        <v>2017166.9</v>
      </c>
      <c r="G151" s="48">
        <v>188088.8</v>
      </c>
      <c r="H151" s="48">
        <f t="shared" si="7"/>
        <v>2205255.6999999997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ref="N151:N160" si="15">SUM(I151:M151)</f>
        <v>418426.40000000008</v>
      </c>
      <c r="O151" s="49">
        <f t="shared" si="9"/>
        <v>2623682.0999999996</v>
      </c>
      <c r="P151" s="53"/>
      <c r="Q151" s="53"/>
    </row>
    <row r="152" spans="1:17" s="52" customFormat="1" ht="18" x14ac:dyDescent="0.25">
      <c r="A152" s="47" t="s">
        <v>62</v>
      </c>
      <c r="B152" s="48">
        <v>338501.96666666667</v>
      </c>
      <c r="C152" s="48">
        <v>1074278.6333333335</v>
      </c>
      <c r="D152" s="49">
        <f t="shared" si="14"/>
        <v>1412780.6</v>
      </c>
      <c r="E152" s="48">
        <v>593100.06666666653</v>
      </c>
      <c r="F152" s="49">
        <f t="shared" si="6"/>
        <v>2005880.6666666665</v>
      </c>
      <c r="G152" s="48">
        <v>190696.59999999998</v>
      </c>
      <c r="H152" s="48">
        <f t="shared" si="7"/>
        <v>2196577.2666666666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2620070.4000000004</v>
      </c>
      <c r="P152" s="53"/>
      <c r="Q152" s="53"/>
    </row>
    <row r="153" spans="1:17" s="52" customFormat="1" ht="18" x14ac:dyDescent="0.25">
      <c r="A153" s="47" t="s">
        <v>63</v>
      </c>
      <c r="B153" s="48">
        <v>334751.1333333333</v>
      </c>
      <c r="C153" s="48">
        <v>1095008.5666666667</v>
      </c>
      <c r="D153" s="49">
        <f t="shared" si="14"/>
        <v>1429759.7</v>
      </c>
      <c r="E153" s="48">
        <v>608829.53333333344</v>
      </c>
      <c r="F153" s="49">
        <f t="shared" si="6"/>
        <v>2038589.2333333334</v>
      </c>
      <c r="G153" s="48">
        <v>192620.2</v>
      </c>
      <c r="H153" s="48">
        <f t="shared" si="7"/>
        <v>2231209.4333333336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2674736.2000000002</v>
      </c>
      <c r="P153" s="53"/>
      <c r="Q153" s="53"/>
    </row>
    <row r="154" spans="1:17" s="52" customFormat="1" ht="18" x14ac:dyDescent="0.25">
      <c r="A154" s="47" t="s">
        <v>64</v>
      </c>
      <c r="B154" s="48">
        <v>330762.59999999998</v>
      </c>
      <c r="C154" s="48">
        <v>1080232.8999999999</v>
      </c>
      <c r="D154" s="49">
        <f t="shared" si="14"/>
        <v>1410995.5</v>
      </c>
      <c r="E154" s="48">
        <v>609190.69999999995</v>
      </c>
      <c r="F154" s="49">
        <f t="shared" si="6"/>
        <v>2020186.2</v>
      </c>
      <c r="G154" s="48">
        <v>190685.09999999998</v>
      </c>
      <c r="H154" s="48">
        <f t="shared" si="7"/>
        <v>2210871.2999999998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2621706.9</v>
      </c>
      <c r="P154" s="53"/>
      <c r="Q154" s="53"/>
    </row>
    <row r="155" spans="1:17" s="52" customFormat="1" ht="18" x14ac:dyDescent="0.25">
      <c r="A155" s="47" t="s">
        <v>65</v>
      </c>
      <c r="B155" s="48">
        <v>341669.3666666667</v>
      </c>
      <c r="C155" s="48">
        <v>1100902.1000000001</v>
      </c>
      <c r="D155" s="49">
        <f t="shared" si="14"/>
        <v>1442571.4666666668</v>
      </c>
      <c r="E155" s="48">
        <v>622889.20000000019</v>
      </c>
      <c r="F155" s="49">
        <f t="shared" si="6"/>
        <v>2065460.666666667</v>
      </c>
      <c r="G155" s="48">
        <v>193470.40000000002</v>
      </c>
      <c r="H155" s="48">
        <f t="shared" si="7"/>
        <v>2258931.0666666669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2648824.5333333332</v>
      </c>
      <c r="P155" s="53"/>
      <c r="Q155" s="53"/>
    </row>
    <row r="156" spans="1:17" s="52" customFormat="1" ht="18" x14ac:dyDescent="0.25">
      <c r="A156" s="47" t="s">
        <v>66</v>
      </c>
      <c r="B156" s="48">
        <v>352276.43333333335</v>
      </c>
      <c r="C156" s="48">
        <v>1092169.7000000002</v>
      </c>
      <c r="D156" s="49">
        <f t="shared" si="14"/>
        <v>1444446.1333333335</v>
      </c>
      <c r="E156" s="48">
        <v>632402.30000000005</v>
      </c>
      <c r="F156" s="49">
        <f t="shared" si="6"/>
        <v>2076848.4333333336</v>
      </c>
      <c r="G156" s="48">
        <v>192666.99999999997</v>
      </c>
      <c r="H156" s="48">
        <f t="shared" si="7"/>
        <v>2269515.4333333336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2663807.9666666668</v>
      </c>
      <c r="P156" s="53"/>
      <c r="Q156" s="53"/>
    </row>
    <row r="157" spans="1:17" s="52" customFormat="1" ht="18" x14ac:dyDescent="0.25">
      <c r="A157" s="47" t="s">
        <v>67</v>
      </c>
      <c r="B157" s="48">
        <v>378103.8</v>
      </c>
      <c r="C157" s="48">
        <v>1182431.7999999998</v>
      </c>
      <c r="D157" s="49">
        <f t="shared" si="14"/>
        <v>1560535.5999999999</v>
      </c>
      <c r="E157" s="48">
        <v>642361.50000000012</v>
      </c>
      <c r="F157" s="49">
        <f t="shared" si="6"/>
        <v>2202897.1</v>
      </c>
      <c r="G157" s="48">
        <v>200919</v>
      </c>
      <c r="H157" s="48">
        <f t="shared" si="7"/>
        <v>2403816.1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2774287</v>
      </c>
      <c r="P157" s="53"/>
      <c r="Q157" s="53"/>
    </row>
    <row r="158" spans="1:17" s="52" customFormat="1" ht="18" x14ac:dyDescent="0.25">
      <c r="A158" s="47" t="s">
        <v>68</v>
      </c>
      <c r="B158" s="48">
        <v>389838.39999999997</v>
      </c>
      <c r="C158" s="48">
        <v>1142190.4000000001</v>
      </c>
      <c r="D158" s="49">
        <f t="shared" si="14"/>
        <v>1532028.8</v>
      </c>
      <c r="E158" s="48">
        <v>693288.70000000007</v>
      </c>
      <c r="F158" s="49">
        <f t="shared" si="6"/>
        <v>2225317.5</v>
      </c>
      <c r="G158" s="48">
        <v>213647.3</v>
      </c>
      <c r="H158" s="48">
        <f t="shared" si="7"/>
        <v>2438964.7999999998</v>
      </c>
      <c r="I158" s="48">
        <v>56940</v>
      </c>
      <c r="J158" s="48">
        <v>635878.19999999995</v>
      </c>
      <c r="K158" s="50">
        <v>23443.699999999953</v>
      </c>
      <c r="L158" s="49"/>
      <c r="M158" s="49">
        <f>2129.7-326480.6</f>
        <v>-324350.89999999997</v>
      </c>
      <c r="N158" s="49">
        <f t="shared" si="15"/>
        <v>391910.99999999994</v>
      </c>
      <c r="O158" s="49">
        <f t="shared" si="9"/>
        <v>2830875.8</v>
      </c>
      <c r="P158" s="53"/>
      <c r="Q158" s="53"/>
    </row>
    <row r="159" spans="1:17" s="52" customFormat="1" ht="18" x14ac:dyDescent="0.25">
      <c r="A159" s="47" t="s">
        <v>69</v>
      </c>
      <c r="B159" s="48">
        <v>399595.69999999995</v>
      </c>
      <c r="C159" s="48">
        <v>1183052.3</v>
      </c>
      <c r="D159" s="49">
        <f t="shared" si="14"/>
        <v>1582648</v>
      </c>
      <c r="E159" s="48">
        <v>700467.80000000016</v>
      </c>
      <c r="F159" s="49">
        <f t="shared" si="6"/>
        <v>2283115.8000000003</v>
      </c>
      <c r="G159" s="48">
        <v>211594.8</v>
      </c>
      <c r="H159" s="48">
        <f t="shared" si="7"/>
        <v>2494710.6</v>
      </c>
      <c r="I159" s="48">
        <v>60606</v>
      </c>
      <c r="J159" s="48">
        <v>611796.29999999993</v>
      </c>
      <c r="K159" s="50">
        <v>22733.899999999965</v>
      </c>
      <c r="L159" s="49"/>
      <c r="M159" s="49">
        <f>2129.7-312586.5</f>
        <v>-310456.8</v>
      </c>
      <c r="N159" s="49">
        <f t="shared" si="15"/>
        <v>384679.39999999997</v>
      </c>
      <c r="O159" s="49">
        <f t="shared" si="9"/>
        <v>2879390</v>
      </c>
      <c r="P159" s="53"/>
      <c r="Q159" s="53"/>
    </row>
    <row r="160" spans="1:17" s="52" customFormat="1" ht="18" x14ac:dyDescent="0.25">
      <c r="A160" s="47" t="s">
        <v>70</v>
      </c>
      <c r="B160" s="48">
        <v>390386.49999999994</v>
      </c>
      <c r="C160" s="48">
        <v>1288440.1000000003</v>
      </c>
      <c r="D160" s="49">
        <f t="shared" si="14"/>
        <v>1678826.6000000003</v>
      </c>
      <c r="E160" s="48">
        <v>669952.40000000014</v>
      </c>
      <c r="F160" s="49">
        <f t="shared" si="6"/>
        <v>2348779.0000000005</v>
      </c>
      <c r="G160" s="48">
        <v>214148.39999999997</v>
      </c>
      <c r="H160" s="48">
        <f t="shared" si="7"/>
        <v>2562927.4000000004</v>
      </c>
      <c r="I160" s="48">
        <v>65861.7</v>
      </c>
      <c r="J160" s="48">
        <v>641062.89999999991</v>
      </c>
      <c r="K160" s="50">
        <v>22970.099999999977</v>
      </c>
      <c r="L160" s="49"/>
      <c r="M160" s="49">
        <f>2129.7-200417.7</f>
        <v>-198288</v>
      </c>
      <c r="N160" s="49">
        <f t="shared" si="15"/>
        <v>531606.69999999984</v>
      </c>
      <c r="O160" s="49">
        <f t="shared" si="9"/>
        <v>3094534.1</v>
      </c>
      <c r="P160" s="53"/>
      <c r="Q160" s="53"/>
    </row>
    <row r="161" spans="1:15" s="53" customFormat="1" x14ac:dyDescent="0.25">
      <c r="A161" s="55" t="s">
        <v>46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</row>
    <row r="162" spans="1:15" s="52" customFormat="1" x14ac:dyDescent="0.25">
      <c r="A162" s="58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60"/>
    </row>
  </sheetData>
  <mergeCells count="15">
    <mergeCell ref="A161:O162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0"/>
  <sheetViews>
    <sheetView workbookViewId="0">
      <pane xSplit="1" ySplit="7" topLeftCell="O51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8" si="7">D37+E37</f>
        <v>967836.19999999972</v>
      </c>
      <c r="G37" s="48">
        <v>136241.59999999995</v>
      </c>
      <c r="H37" s="48">
        <f t="shared" ref="H37:H58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8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4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4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ht="18" x14ac:dyDescent="0.25">
      <c r="A54" s="47" t="s">
        <v>58</v>
      </c>
      <c r="B54" s="48">
        <v>317565.40000000002</v>
      </c>
      <c r="C54" s="48">
        <v>1119232.8</v>
      </c>
      <c r="D54" s="49">
        <f t="shared" si="15"/>
        <v>1436798.2000000002</v>
      </c>
      <c r="E54" s="48">
        <v>454128.1</v>
      </c>
      <c r="F54" s="49">
        <f t="shared" si="7"/>
        <v>1890926.3000000003</v>
      </c>
      <c r="G54" s="48">
        <v>185112.4</v>
      </c>
      <c r="H54" s="48">
        <f t="shared" si="8"/>
        <v>2076038.7000000002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si="16"/>
        <v>380017.69999999995</v>
      </c>
      <c r="O54" s="49">
        <f t="shared" si="10"/>
        <v>2456056.4000000004</v>
      </c>
      <c r="P54" s="53"/>
      <c r="Q54" s="53"/>
    </row>
    <row r="55" spans="1:17" s="52" customFormat="1" ht="18" x14ac:dyDescent="0.25">
      <c r="A55" s="47" t="s">
        <v>61</v>
      </c>
      <c r="B55" s="48">
        <v>359960.00000000006</v>
      </c>
      <c r="C55" s="48">
        <v>1072573.7999999998</v>
      </c>
      <c r="D55" s="49">
        <f t="shared" ref="D55:D58" si="17">SUM(B55:C55)</f>
        <v>1432533.7999999998</v>
      </c>
      <c r="E55" s="48">
        <v>584633.1</v>
      </c>
      <c r="F55" s="49">
        <f t="shared" si="7"/>
        <v>2017166.9</v>
      </c>
      <c r="G55" s="48">
        <v>188088.8</v>
      </c>
      <c r="H55" s="48">
        <f t="shared" si="8"/>
        <v>2205255.6999999997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ref="N55:N58" si="18">SUM(I55:M55)</f>
        <v>418426.40000000008</v>
      </c>
      <c r="O55" s="49">
        <f t="shared" si="10"/>
        <v>2623682.0999999996</v>
      </c>
      <c r="P55" s="53"/>
      <c r="Q55" s="53"/>
    </row>
    <row r="56" spans="1:17" s="52" customFormat="1" ht="18" x14ac:dyDescent="0.25">
      <c r="A56" s="47" t="s">
        <v>64</v>
      </c>
      <c r="B56" s="48">
        <v>330762.59999999998</v>
      </c>
      <c r="C56" s="48">
        <v>1080232.8999999999</v>
      </c>
      <c r="D56" s="49">
        <f t="shared" si="17"/>
        <v>1410995.5</v>
      </c>
      <c r="E56" s="48">
        <v>609190.69999999995</v>
      </c>
      <c r="F56" s="49">
        <f t="shared" si="7"/>
        <v>2020186.2</v>
      </c>
      <c r="G56" s="48">
        <v>190685.09999999998</v>
      </c>
      <c r="H56" s="48">
        <f t="shared" si="8"/>
        <v>2210871.2999999998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2621706.9</v>
      </c>
      <c r="P56" s="53"/>
      <c r="Q56" s="53"/>
    </row>
    <row r="57" spans="1:17" s="52" customFormat="1" ht="18" x14ac:dyDescent="0.25">
      <c r="A57" s="47" t="s">
        <v>67</v>
      </c>
      <c r="B57" s="48">
        <v>378103.8</v>
      </c>
      <c r="C57" s="48">
        <v>1182431.7999999998</v>
      </c>
      <c r="D57" s="49">
        <f t="shared" si="17"/>
        <v>1560535.5999999999</v>
      </c>
      <c r="E57" s="48">
        <v>642361.50000000012</v>
      </c>
      <c r="F57" s="49">
        <f t="shared" si="7"/>
        <v>2202897.1</v>
      </c>
      <c r="G57" s="48">
        <v>200919</v>
      </c>
      <c r="H57" s="48">
        <f t="shared" si="8"/>
        <v>2403816.1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2774287</v>
      </c>
      <c r="P57" s="53"/>
      <c r="Q57" s="53"/>
    </row>
    <row r="58" spans="1:17" s="52" customFormat="1" ht="18" x14ac:dyDescent="0.25">
      <c r="A58" s="47" t="s">
        <v>70</v>
      </c>
      <c r="B58" s="48">
        <v>390386.49999999994</v>
      </c>
      <c r="C58" s="48">
        <v>1288440.1000000003</v>
      </c>
      <c r="D58" s="49">
        <f t="shared" si="17"/>
        <v>1678826.6000000003</v>
      </c>
      <c r="E58" s="48">
        <v>669952.40000000014</v>
      </c>
      <c r="F58" s="49">
        <f t="shared" si="7"/>
        <v>2348779.0000000005</v>
      </c>
      <c r="G58" s="48">
        <v>214148.39999999997</v>
      </c>
      <c r="H58" s="48">
        <f t="shared" si="8"/>
        <v>2562927.4000000004</v>
      </c>
      <c r="I58" s="48">
        <v>65861.7</v>
      </c>
      <c r="J58" s="48">
        <v>641062.89999999991</v>
      </c>
      <c r="K58" s="50">
        <v>22970.099999999977</v>
      </c>
      <c r="L58" s="49"/>
      <c r="M58" s="49">
        <f>2129.7-200417.7</f>
        <v>-198288</v>
      </c>
      <c r="N58" s="49">
        <f t="shared" si="18"/>
        <v>531606.69999999984</v>
      </c>
      <c r="O58" s="49">
        <f t="shared" si="10"/>
        <v>3094534.1</v>
      </c>
      <c r="P58" s="53"/>
      <c r="Q58" s="53"/>
    </row>
    <row r="59" spans="1:17" s="53" customFormat="1" x14ac:dyDescent="0.25">
      <c r="A59" s="55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  <row r="60" spans="1:17" s="52" customFormat="1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</row>
  </sheetData>
  <mergeCells count="15">
    <mergeCell ref="A59:O60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36"/>
  <sheetViews>
    <sheetView tabSelected="1"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O10" sqref="O10:O19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19" si="1">D8+E8</f>
        <v>419524.60000000003</v>
      </c>
      <c r="G8" s="48">
        <v>63073.699999999953</v>
      </c>
      <c r="H8" s="48">
        <f t="shared" ref="H8:H19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19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19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19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ht="18" x14ac:dyDescent="0.25">
      <c r="A19" s="46" t="s">
        <v>55</v>
      </c>
      <c r="B19" s="48">
        <v>359960.00000000006</v>
      </c>
      <c r="C19" s="48">
        <v>1072573.7999999998</v>
      </c>
      <c r="D19" s="49">
        <f t="shared" si="5"/>
        <v>1432533.7999999998</v>
      </c>
      <c r="E19" s="48">
        <v>584633.1</v>
      </c>
      <c r="F19" s="49">
        <f t="shared" si="1"/>
        <v>2017166.9</v>
      </c>
      <c r="G19" s="48">
        <v>188088.8</v>
      </c>
      <c r="H19" s="48">
        <f t="shared" si="2"/>
        <v>2205255.6999999997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2623682.0999999996</v>
      </c>
      <c r="P19" s="53"/>
      <c r="Q19" s="53"/>
    </row>
    <row r="20" spans="1:17" s="53" customFormat="1" x14ac:dyDescent="0.25">
      <c r="A20" s="55" t="s">
        <v>46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7" s="52" customForma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7" s="54" customFormat="1" x14ac:dyDescent="0.25"/>
    <row r="25" spans="1:17" x14ac:dyDescent="0.25">
      <c r="G25">
        <f>G10+N10</f>
        <v>317432.18449699995</v>
      </c>
    </row>
    <row r="26" spans="1:17" x14ac:dyDescent="0.25">
      <c r="G26">
        <f t="shared" ref="G26:G36" si="7">G11+N11</f>
        <v>387541.83333333331</v>
      </c>
    </row>
    <row r="27" spans="1:17" x14ac:dyDescent="0.25">
      <c r="G27">
        <f t="shared" si="7"/>
        <v>438430.7</v>
      </c>
    </row>
    <row r="28" spans="1:17" x14ac:dyDescent="0.25">
      <c r="G28">
        <f t="shared" si="7"/>
        <v>434083.69999999995</v>
      </c>
    </row>
    <row r="29" spans="1:17" x14ac:dyDescent="0.25">
      <c r="G29">
        <f t="shared" si="7"/>
        <v>480151.5</v>
      </c>
    </row>
    <row r="30" spans="1:17" x14ac:dyDescent="0.25">
      <c r="G30">
        <f t="shared" si="7"/>
        <v>459389.5</v>
      </c>
    </row>
    <row r="31" spans="1:17" x14ac:dyDescent="0.25">
      <c r="G31">
        <f t="shared" si="7"/>
        <v>497467.50013499998</v>
      </c>
    </row>
    <row r="32" spans="1:17" x14ac:dyDescent="0.25">
      <c r="G32">
        <f>G17+N17</f>
        <v>509639.6</v>
      </c>
    </row>
    <row r="33" spans="7:7" x14ac:dyDescent="0.25">
      <c r="G33">
        <f t="shared" si="7"/>
        <v>540325.9</v>
      </c>
    </row>
    <row r="34" spans="7:7" x14ac:dyDescent="0.25">
      <c r="G34">
        <f t="shared" si="7"/>
        <v>606515.20000000007</v>
      </c>
    </row>
    <row r="35" spans="7:7" x14ac:dyDescent="0.25">
      <c r="G35">
        <f t="shared" si="7"/>
        <v>0</v>
      </c>
    </row>
    <row r="36" spans="7:7" x14ac:dyDescent="0.25">
      <c r="G36">
        <f t="shared" si="7"/>
        <v>0</v>
      </c>
    </row>
  </sheetData>
  <mergeCells count="15">
    <mergeCell ref="A20:O21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2020-05-13T08:56:01Z</cp:lastPrinted>
  <dcterms:created xsi:type="dcterms:W3CDTF">2000-07-11T13:49:14Z</dcterms:created>
  <dcterms:modified xsi:type="dcterms:W3CDTF">2020-12-22T15:25:11Z</dcterms:modified>
</cp:coreProperties>
</file>