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2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8" i="5" l="1"/>
  <c r="G18" i="5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5" i="4"/>
  <c r="F55" i="4"/>
  <c r="G55" i="4" s="1"/>
  <c r="N54" i="4"/>
  <c r="G54" i="4"/>
  <c r="N53" i="4"/>
  <c r="G53" i="4"/>
  <c r="N52" i="4"/>
  <c r="G52" i="4"/>
  <c r="N51" i="4"/>
  <c r="G51" i="4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N144" i="3"/>
  <c r="G144" i="3"/>
  <c r="N143" i="3"/>
  <c r="G143" i="3"/>
  <c r="N142" i="3"/>
  <c r="G142" i="3"/>
  <c r="N141" i="3"/>
  <c r="G141" i="3"/>
  <c r="N140" i="3"/>
  <c r="G140" i="3"/>
  <c r="N139" i="3"/>
  <c r="G139" i="3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8" i="5"/>
  <c r="O10" i="5"/>
  <c r="O35" i="4"/>
  <c r="O21" i="4"/>
  <c r="O22" i="4"/>
  <c r="O26" i="4"/>
  <c r="O42" i="4"/>
  <c r="O29" i="4"/>
  <c r="O33" i="4"/>
  <c r="O5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54" i="4"/>
  <c r="O28" i="4"/>
  <c r="O34" i="4"/>
  <c r="O43" i="4"/>
  <c r="O52" i="4"/>
  <c r="O18" i="4"/>
  <c r="O27" i="4"/>
  <c r="O51" i="4"/>
  <c r="O19" i="4"/>
  <c r="O32" i="4"/>
  <c r="O39" i="4"/>
  <c r="O40" i="4"/>
  <c r="O24" i="4"/>
  <c r="O55" i="4"/>
  <c r="O152" i="3"/>
  <c r="O117" i="3"/>
  <c r="O141" i="3"/>
  <c r="O142" i="3"/>
  <c r="O55" i="3"/>
  <c r="O49" i="3"/>
  <c r="O79" i="3"/>
  <c r="O65" i="3"/>
  <c r="O149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139" i="3"/>
  <c r="O89" i="3"/>
  <c r="O135" i="3"/>
  <c r="O143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146" i="3"/>
  <c r="O150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45" i="3"/>
  <c r="O153" i="3"/>
  <c r="O106" i="3"/>
  <c r="O140" i="3"/>
  <c r="O53" i="3"/>
  <c r="O56" i="3"/>
  <c r="O66" i="3"/>
  <c r="O83" i="3"/>
  <c r="O100" i="3"/>
  <c r="O120" i="3"/>
  <c r="O130" i="3"/>
  <c r="O147" i="3"/>
  <c r="O96" i="3"/>
  <c r="O43" i="3"/>
  <c r="O60" i="3"/>
  <c r="O67" i="3"/>
  <c r="O77" i="3"/>
  <c r="O80" i="3"/>
  <c r="O90" i="3"/>
  <c r="O107" i="3"/>
  <c r="O124" i="3"/>
  <c r="O144" i="3"/>
  <c r="O59" i="3"/>
  <c r="O104" i="3"/>
  <c r="O114" i="3"/>
  <c r="O125" i="3"/>
  <c r="O131" i="3"/>
  <c r="O148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O15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<sst xmlns="http://schemas.openxmlformats.org/spreadsheetml/2006/main" count="140" uniqueCount="74">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</sst>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0.0_)"/>
    <numFmt numFmtId="172" formatCode="#,##0.0"/>
    <numFmt numFmtId="173" formatCode="_-* #,##0.00\ _F_-;\-* #,##0.00\ _F_-;_-* &quot;-&quot;??\ _F_-;_-@_-"/>
    <numFmt numFmtId="174" formatCode="_ * #,##0.00_ ;_ * \-#,##0.00_ ;_ * &quot;-&quot;??_ ;_ @_ "/>
    <numFmt numFmtId="175" formatCode="General_)"/>
    <numFmt numFmtId="176" formatCode="0.0"/>
    <numFmt numFmtId="177" formatCode="_-* #,##0.00\ &quot;F&quot;_-;\-* #,##0.00\ &quot;F&quot;_-;_-* &quot;-&quot;??\ &quot;F&quot;_-;_-@_-"/>
    <numFmt numFmtId="178" formatCode="0_)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#,##0;[Red]\(#,##0\)"/>
    <numFmt numFmtId="185" formatCode="_-[$€-2]* #,##0.00_-;\-[$€-2]* #,##0.00_-;_-[$€-2]* &quot;-&quot;??_-"/>
    <numFmt numFmtId="186" formatCode="#,#00"/>
    <numFmt numFmtId="187" formatCode="#,"/>
    <numFmt numFmtId="188" formatCode="&quot;Cr$&quot;#,##0_);[Red]\(&quot;Cr$&quot;#,##0\)"/>
    <numFmt numFmtId="189" formatCode="&quot;Cr$&quot;#,##0.00_);[Red]\(&quot;Cr$&quot;#,##0.00\)"/>
    <numFmt numFmtId="190" formatCode="\$#,"/>
    <numFmt numFmtId="191" formatCode="&quot;$&quot;#,#00"/>
    <numFmt numFmtId="192" formatCode="&quot;$&quot;#,"/>
    <numFmt numFmtId="193" formatCode="[&gt;=0.05]#,##0.0;[&lt;=-0.05]\-#,##0.0;?0.0"/>
    <numFmt numFmtId="194" formatCode="[Black]#,##0.0;[Black]\-#,##0.0;;"/>
    <numFmt numFmtId="195" formatCode="[Black][&gt;0.05]#,##0.0;[Black][&lt;-0.05]\-#,##0.0;;"/>
    <numFmt numFmtId="196" formatCode="[Black][&gt;0.5]#,##0;[Black][&lt;-0.5]\-#,##0;;"/>
    <numFmt numFmtId="197" formatCode="%#,#00"/>
    <numFmt numFmtId="198" formatCode="#.##000"/>
    <numFmt numFmtId="199" formatCode="dd\-mmm\-yy_)"/>
    <numFmt numFmtId="200" formatCode="#,##0.0____"/>
    <numFmt numFmtId="201" formatCode="#.##0,"/>
    <numFmt numFmtId="202" formatCode="#,##0.000000"/>
    <numFmt numFmtId="203" formatCode="General\ \ \ \ \ \ "/>
    <numFmt numFmtId="204" formatCode="0.0\ \ \ \ \ \ \ \ "/>
    <numFmt numFmtId="205" formatCode="mmmm\ yyyy"/>
    <numFmt numFmtId="206" formatCode="\$#,##0.00\ ;\(\$#,##0.00\)"/>
    <numFmt numFmtId="207" formatCode="[&gt;=0.05]#,##0.0;[&lt;=-0.05]\-#,##0.0;?\-\-"/>
    <numFmt numFmtId="208" formatCode="[&gt;=0.05]\(#,##0.0\);[&lt;=-0.05]\(\-#,##0.0\);?\(\-\-\)"/>
    <numFmt numFmtId="209" formatCode="[&gt;=0.05]\(#,##0.0\);[&lt;=-0.05]\(\-#,##0.0\);\(\-\-\);\(@\)"/>
    <numFmt numFmtId="210" formatCode="_-* #,##0.00\ [$€]_-;\-* #,##0.00\ [$€]_-;_-* &quot;-&quot;??\ [$€]_-;_-@_-"/>
    <numFmt numFmtId="211" formatCode="[$-40C]mmmm\-yy;@"/>
    <numFmt numFmtId="212" formatCode="[$-409]dd\-mmm\-yy;@"/>
    <numFmt numFmtId="213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70" fontId="0" fillId="0" borderId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4" fillId="0" borderId="0"/>
    <xf numFmtId="17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4" fillId="0" borderId="0"/>
    <xf numFmtId="0" fontId="5" fillId="0" borderId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4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6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5" fontId="5" fillId="0" borderId="0" applyFont="0" applyFill="0" applyBorder="0" applyAlignment="0" applyProtection="0"/>
    <xf numFmtId="175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6" fontId="12" fillId="0" borderId="0">
      <protection locked="0"/>
    </xf>
    <xf numFmtId="2" fontId="5" fillId="0" borderId="0" applyFont="0" applyFill="0" applyBorder="0" applyAlignment="0" applyProtection="0"/>
    <xf numFmtId="186" fontId="12" fillId="0" borderId="0">
      <protection locked="0"/>
    </xf>
    <xf numFmtId="38" fontId="25" fillId="6" borderId="0" applyNumberFormat="0" applyBorder="0" applyAlignment="0" applyProtection="0"/>
    <xf numFmtId="187" fontId="26" fillId="0" borderId="0">
      <protection locked="0"/>
    </xf>
    <xf numFmtId="187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8" fontId="31" fillId="0" borderId="0" applyNumberFormat="0">
      <alignment horizontal="centerContinuous"/>
    </xf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2" fillId="0" borderId="0">
      <protection locked="0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91" fontId="12" fillId="0" borderId="0">
      <protection locked="0"/>
    </xf>
    <xf numFmtId="192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5" fontId="4" fillId="0" borderId="0"/>
    <xf numFmtId="193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2" fillId="0" borderId="0">
      <protection locked="0"/>
    </xf>
    <xf numFmtId="198" fontId="12" fillId="0" borderId="0">
      <protection locked="0"/>
    </xf>
    <xf numFmtId="199" fontId="5" fillId="0" borderId="0" applyFont="0" applyFill="0" applyBorder="0" applyAlignment="0" applyProtection="0"/>
    <xf numFmtId="197" fontId="12" fillId="0" borderId="0">
      <protection locked="0"/>
    </xf>
    <xf numFmtId="200" fontId="7" fillId="0" borderId="0" applyFill="0" applyBorder="0" applyAlignment="0">
      <alignment horizontal="centerContinuous"/>
    </xf>
    <xf numFmtId="0" fontId="11" fillId="0" borderId="0"/>
    <xf numFmtId="198" fontId="12" fillId="0" borderId="0">
      <protection locked="0"/>
    </xf>
    <xf numFmtId="201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2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8" fontId="12" fillId="0" borderId="0">
      <protection locked="0"/>
    </xf>
    <xf numFmtId="201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3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4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5" fontId="7" fillId="0" borderId="0">
      <alignment horizontal="right"/>
    </xf>
    <xf numFmtId="0" fontId="60" fillId="0" borderId="0" applyProtection="0"/>
    <xf numFmtId="206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17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5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75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5" fontId="4" fillId="0" borderId="0"/>
    <xf numFmtId="175" fontId="4" fillId="0" borderId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5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175" fontId="4" fillId="0" borderId="0"/>
    <xf numFmtId="0" fontId="5" fillId="0" borderId="0"/>
    <xf numFmtId="0" fontId="8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5" fontId="4" fillId="0" borderId="0"/>
    <xf numFmtId="175" fontId="4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175" fontId="4" fillId="0" borderId="0"/>
    <xf numFmtId="175" fontId="4" fillId="0" borderId="0"/>
    <xf numFmtId="175" fontId="4" fillId="0" borderId="0"/>
    <xf numFmtId="164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75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5" fontId="4" fillId="0" borderId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0" fontId="5" fillId="0" borderId="0"/>
    <xf numFmtId="0" fontId="8" fillId="0" borderId="0"/>
    <xf numFmtId="17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175" fontId="4" fillId="0" borderId="0"/>
    <xf numFmtId="164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5" fontId="4" fillId="0" borderId="0"/>
    <xf numFmtId="0" fontId="8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4" fillId="0" borderId="0"/>
    <xf numFmtId="174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9" fontId="5" fillId="0" borderId="0" applyFont="0" applyFill="0" applyBorder="0" applyAlignment="0" applyProtection="0"/>
    <xf numFmtId="175" fontId="4" fillId="0" borderId="0"/>
    <xf numFmtId="175" fontId="4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5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1" fontId="4" fillId="0" borderId="0"/>
    <xf numFmtId="173" fontId="6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9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9" fillId="0" borderId="0"/>
    <xf numFmtId="0" fontId="7" fillId="0" borderId="0"/>
    <xf numFmtId="170" fontId="4" fillId="0" borderId="0"/>
    <xf numFmtId="207" fontId="7" fillId="0" borderId="0" applyFill="0" applyBorder="0" applyProtection="0">
      <alignment horizontal="right"/>
    </xf>
    <xf numFmtId="0" fontId="2" fillId="0" borderId="0"/>
    <xf numFmtId="170" fontId="4" fillId="0" borderId="0"/>
    <xf numFmtId="208" fontId="6" fillId="0" borderId="0">
      <alignment horizontal="right"/>
    </xf>
    <xf numFmtId="209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5" fillId="0" borderId="0" applyFont="0" applyFill="0" applyBorder="0" applyAlignment="0" applyProtection="0"/>
    <xf numFmtId="0" fontId="2" fillId="0" borderId="0"/>
    <xf numFmtId="0" fontId="2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5" fontId="4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5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70" fontId="0" fillId="0" borderId="0" xfId="0"/>
    <xf numFmtId="170" fontId="3" fillId="0" borderId="0" xfId="0" applyNumberFormat="1" applyFont="1" applyBorder="1" applyAlignment="1" applyProtection="1">
      <alignment horizontal="left"/>
    </xf>
    <xf numFmtId="170" fontId="0" fillId="0" borderId="0" xfId="0" applyFont="1"/>
    <xf numFmtId="170" fontId="76" fillId="0" borderId="3" xfId="0" applyNumberFormat="1" applyFont="1" applyBorder="1" applyAlignment="1" applyProtection="1">
      <alignment horizontal="left"/>
    </xf>
    <xf numFmtId="172" fontId="76" fillId="0" borderId="0" xfId="0" applyNumberFormat="1" applyFont="1" applyBorder="1" applyAlignment="1" applyProtection="1">
      <alignment horizontal="left"/>
    </xf>
    <xf numFmtId="170" fontId="76" fillId="0" borderId="0" xfId="0" applyFont="1" applyBorder="1"/>
    <xf numFmtId="170" fontId="76" fillId="0" borderId="0" xfId="0" applyNumberFormat="1" applyFont="1" applyBorder="1" applyAlignment="1" applyProtection="1">
      <alignment horizontal="left"/>
    </xf>
    <xf numFmtId="170" fontId="76" fillId="0" borderId="0" xfId="0" applyNumberFormat="1" applyFont="1" applyFill="1" applyBorder="1" applyAlignment="1" applyProtection="1">
      <alignment horizontal="left"/>
    </xf>
    <xf numFmtId="170" fontId="76" fillId="0" borderId="3" xfId="0" applyNumberFormat="1" applyFont="1" applyBorder="1" applyAlignment="1" applyProtection="1">
      <alignment horizontal="fill"/>
    </xf>
    <xf numFmtId="172" fontId="76" fillId="0" borderId="0" xfId="0" applyNumberFormat="1" applyFont="1" applyBorder="1" applyAlignment="1" applyProtection="1">
      <alignment horizontal="fill"/>
    </xf>
    <xf numFmtId="170" fontId="76" fillId="0" borderId="0" xfId="0" applyNumberFormat="1" applyFont="1" applyBorder="1" applyAlignment="1" applyProtection="1">
      <alignment horizontal="fill"/>
    </xf>
    <xf numFmtId="170" fontId="76" fillId="0" borderId="0" xfId="0" applyNumberFormat="1" applyFont="1" applyFill="1" applyBorder="1" applyAlignment="1" applyProtection="1">
      <alignment horizontal="fill"/>
    </xf>
    <xf numFmtId="170" fontId="76" fillId="0" borderId="8" xfId="0" applyNumberFormat="1" applyFont="1" applyBorder="1" applyAlignment="1" applyProtection="1">
      <alignment horizontal="fill"/>
    </xf>
    <xf numFmtId="170" fontId="76" fillId="0" borderId="0" xfId="0" applyFont="1"/>
    <xf numFmtId="170" fontId="0" fillId="0" borderId="0" xfId="0" applyAlignment="1">
      <alignment horizontal="center"/>
    </xf>
    <xf numFmtId="170" fontId="79" fillId="0" borderId="0" xfId="0" applyFont="1"/>
    <xf numFmtId="170" fontId="80" fillId="0" borderId="0" xfId="0" applyFont="1"/>
    <xf numFmtId="170" fontId="81" fillId="0" borderId="0" xfId="0" applyFont="1"/>
    <xf numFmtId="170" fontId="82" fillId="17" borderId="19" xfId="0" applyFont="1" applyFill="1" applyBorder="1"/>
    <xf numFmtId="0" fontId="84" fillId="18" borderId="0" xfId="1137" applyFont="1" applyFill="1" applyAlignment="1" applyProtection="1"/>
    <xf numFmtId="170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2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70" fontId="85" fillId="0" borderId="0" xfId="0" applyFont="1"/>
    <xf numFmtId="170" fontId="83" fillId="0" borderId="0" xfId="1137" applyNumberFormat="1" applyFont="1" applyAlignment="1" applyProtection="1"/>
    <xf numFmtId="170" fontId="75" fillId="0" borderId="8" xfId="0" applyNumberFormat="1" applyFont="1" applyBorder="1" applyAlignment="1" applyProtection="1">
      <alignment horizontal="center"/>
    </xf>
    <xf numFmtId="170" fontId="75" fillId="0" borderId="8" xfId="0" applyNumberFormat="1" applyFont="1" applyBorder="1" applyAlignment="1" applyProtection="1">
      <alignment horizontal="center"/>
    </xf>
    <xf numFmtId="211" fontId="78" fillId="0" borderId="10" xfId="0" quotePrefix="1" applyNumberFormat="1" applyFont="1" applyBorder="1" applyAlignment="1" applyProtection="1">
      <alignment horizontal="left"/>
    </xf>
    <xf numFmtId="172" fontId="78" fillId="0" borderId="10" xfId="0" applyNumberFormat="1" applyFont="1" applyBorder="1" applyAlignment="1">
      <alignment horizontal="right"/>
    </xf>
    <xf numFmtId="172" fontId="78" fillId="0" borderId="10" xfId="0" applyNumberFormat="1" applyFont="1" applyFill="1" applyBorder="1" applyAlignment="1">
      <alignment horizontal="right"/>
    </xf>
    <xf numFmtId="172" fontId="78" fillId="0" borderId="10" xfId="0" applyNumberFormat="1" applyFont="1" applyBorder="1" applyAlignment="1" applyProtection="1">
      <alignment horizontal="right"/>
    </xf>
    <xf numFmtId="170" fontId="86" fillId="0" borderId="0" xfId="0" applyFont="1"/>
    <xf numFmtId="170" fontId="87" fillId="0" borderId="0" xfId="0" applyFont="1"/>
    <xf numFmtId="170" fontId="75" fillId="19" borderId="10" xfId="0" applyNumberFormat="1" applyFont="1" applyFill="1" applyBorder="1" applyAlignment="1" applyProtection="1">
      <alignment horizontal="center" vertical="center"/>
    </xf>
    <xf numFmtId="170" fontId="75" fillId="19" borderId="10" xfId="0" applyNumberFormat="1" applyFont="1" applyFill="1" applyBorder="1" applyAlignment="1" applyProtection="1">
      <alignment horizontal="center" vertical="center" wrapText="1"/>
    </xf>
    <xf numFmtId="172" fontId="75" fillId="19" borderId="10" xfId="0" applyNumberFormat="1" applyFont="1" applyFill="1" applyBorder="1" applyAlignment="1" applyProtection="1">
      <alignment horizontal="center" vertical="center" wrapText="1"/>
    </xf>
    <xf numFmtId="170" fontId="75" fillId="19" borderId="10" xfId="0" applyFont="1" applyFill="1" applyBorder="1" applyAlignment="1">
      <alignment horizontal="center" vertical="center" wrapText="1"/>
    </xf>
    <xf numFmtId="170" fontId="75" fillId="19" borderId="10" xfId="0" applyFont="1" applyFill="1" applyBorder="1" applyAlignment="1">
      <alignment horizontal="center" vertical="center"/>
    </xf>
    <xf numFmtId="170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70" fontId="88" fillId="0" borderId="0" xfId="0" applyFont="1" applyAlignment="1">
      <alignment horizontal="justify" vertical="center"/>
    </xf>
    <xf numFmtId="213" fontId="81" fillId="18" borderId="0" xfId="0" applyNumberFormat="1" applyFont="1" applyFill="1" applyAlignment="1">
      <alignment horizontal="right"/>
    </xf>
    <xf numFmtId="170" fontId="78" fillId="0" borderId="0" xfId="0" applyFont="1"/>
    <xf numFmtId="171" fontId="90" fillId="0" borderId="0" xfId="0" applyNumberFormat="1" applyFont="1" applyBorder="1" applyProtection="1"/>
    <xf numFmtId="170" fontId="90" fillId="0" borderId="0" xfId="0" applyNumberFormat="1" applyFont="1" applyBorder="1" applyAlignment="1" applyProtection="1">
      <alignment horizontal="left"/>
    </xf>
    <xf numFmtId="170" fontId="90" fillId="0" borderId="0" xfId="0" applyFont="1" applyBorder="1"/>
    <xf numFmtId="170" fontId="90" fillId="0" borderId="0" xfId="0" applyNumberFormat="1" applyFont="1" applyBorder="1" applyAlignment="1" applyProtection="1">
      <alignment horizontal="center"/>
    </xf>
    <xf numFmtId="170" fontId="91" fillId="0" borderId="0" xfId="0" applyFont="1"/>
    <xf numFmtId="171" fontId="90" fillId="0" borderId="0" xfId="0" applyNumberFormat="1" applyFont="1" applyBorder="1" applyAlignment="1" applyProtection="1">
      <alignment horizontal="center"/>
    </xf>
    <xf numFmtId="170" fontId="90" fillId="0" borderId="0" xfId="0" applyNumberFormat="1" applyFont="1" applyBorder="1" applyAlignment="1" applyProtection="1">
      <alignment horizontal="centerContinuous"/>
    </xf>
    <xf numFmtId="170" fontId="92" fillId="0" borderId="0" xfId="0" applyFont="1"/>
    <xf numFmtId="170" fontId="77" fillId="0" borderId="10" xfId="0" applyFont="1" applyBorder="1" applyAlignment="1">
      <alignment horizontal="center" vertical="center"/>
    </xf>
    <xf numFmtId="170" fontId="78" fillId="0" borderId="10" xfId="0" applyFont="1" applyBorder="1" applyAlignment="1">
      <alignment horizontal="center" vertical="center"/>
    </xf>
    <xf numFmtId="170" fontId="78" fillId="0" borderId="10" xfId="0" applyFont="1" applyBorder="1" applyAlignment="1">
      <alignment horizontal="center" vertical="center" wrapText="1"/>
    </xf>
    <xf numFmtId="170" fontId="94" fillId="0" borderId="0" xfId="0" applyFont="1" applyAlignment="1">
      <alignment horizontal="center" wrapText="1"/>
    </xf>
    <xf numFmtId="170" fontId="78" fillId="0" borderId="10" xfId="0" applyFont="1" applyBorder="1" applyAlignment="1">
      <alignment horizontal="center"/>
    </xf>
    <xf numFmtId="170" fontId="77" fillId="0" borderId="1" xfId="0" applyFont="1" applyBorder="1" applyAlignment="1">
      <alignment horizontal="left"/>
    </xf>
    <xf numFmtId="170" fontId="77" fillId="0" borderId="2" xfId="0" applyFont="1" applyBorder="1" applyAlignment="1">
      <alignment horizontal="left"/>
    </xf>
    <xf numFmtId="170" fontId="77" fillId="0" borderId="7" xfId="0" applyFont="1" applyBorder="1" applyAlignment="1">
      <alignment horizontal="left"/>
    </xf>
    <xf numFmtId="170" fontId="77" fillId="0" borderId="9" xfId="0" applyFont="1" applyBorder="1" applyAlignment="1">
      <alignment horizontal="left"/>
    </xf>
    <xf numFmtId="170" fontId="77" fillId="0" borderId="4" xfId="0" applyFont="1" applyBorder="1" applyAlignment="1">
      <alignment horizontal="left"/>
    </xf>
    <xf numFmtId="170" fontId="77" fillId="0" borderId="5" xfId="0" applyFont="1" applyBorder="1" applyAlignment="1">
      <alignment horizontal="left"/>
    </xf>
    <xf numFmtId="170" fontId="75" fillId="0" borderId="3" xfId="0" applyNumberFormat="1" applyFont="1" applyBorder="1" applyAlignment="1" applyProtection="1">
      <alignment horizontal="center"/>
    </xf>
    <xf numFmtId="170" fontId="75" fillId="0" borderId="0" xfId="0" applyNumberFormat="1" applyFont="1" applyBorder="1" applyAlignment="1" applyProtection="1">
      <alignment horizontal="center"/>
    </xf>
    <xf numFmtId="170" fontId="75" fillId="0" borderId="8" xfId="0" applyNumberFormat="1" applyFont="1" applyBorder="1" applyAlignment="1" applyProtection="1">
      <alignment horizontal="center"/>
    </xf>
    <xf numFmtId="170" fontId="75" fillId="19" borderId="10" xfId="0" applyNumberFormat="1" applyFont="1" applyFill="1" applyBorder="1" applyAlignment="1" applyProtection="1">
      <alignment horizontal="center"/>
    </xf>
    <xf numFmtId="170" fontId="75" fillId="19" borderId="10" xfId="0" applyFont="1" applyFill="1" applyBorder="1" applyAlignment="1">
      <alignment horizontal="center" vertical="center"/>
    </xf>
    <xf numFmtId="170" fontId="75" fillId="19" borderId="20" xfId="0" applyFont="1" applyFill="1" applyBorder="1" applyAlignment="1">
      <alignment horizontal="center" vertical="center"/>
    </xf>
    <xf numFmtId="170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23" sqref="E23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43921</v>
      </c>
    </row>
    <row r="14" spans="2:5">
      <c r="B14" s="19" t="s">
        <v>21</v>
      </c>
      <c r="C14" s="20" t="s">
        <v>30</v>
      </c>
      <c r="D14" s="20" t="s">
        <v>21</v>
      </c>
      <c r="E14" s="22" t="s">
        <v>72</v>
      </c>
    </row>
    <row r="15" spans="2:5">
      <c r="B15" s="19" t="s">
        <v>22</v>
      </c>
      <c r="C15" s="20" t="s">
        <v>31</v>
      </c>
      <c r="D15" s="20" t="s">
        <v>22</v>
      </c>
      <c r="E15" s="21" t="s">
        <v>67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9"/>
  <sheetViews>
    <sheetView workbookViewId="0">
      <pane xSplit="1" ySplit="6" topLeftCell="B166" activePane="bottomRight" state="frozen"/>
      <selection pane="topRight" activeCell="B1" sqref="B1"/>
      <selection pane="bottomLeft" activeCell="A7" sqref="A7"/>
      <selection pane="bottomRight" activeCell="A124" sqref="A124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 t="s">
        <v>56</v>
      </c>
      <c r="B139" s="30">
        <v>271169.43333333329</v>
      </c>
      <c r="C139" s="30">
        <v>965345.86666666681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53" si="10">SUM(B139:F139)</f>
        <v>1908426.5333333334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53" si="11">SUM(H139:M139)</f>
        <v>403184.60000000009</v>
      </c>
      <c r="O139" s="32">
        <f t="shared" ref="O139:O153" si="12">N139+G139</f>
        <v>2311611.1333333338</v>
      </c>
    </row>
    <row r="140" spans="1:15" s="2" customFormat="1">
      <c r="A140" s="29" t="s">
        <v>57</v>
      </c>
      <c r="B140" s="30">
        <v>274605.46666666673</v>
      </c>
      <c r="C140" s="30">
        <v>981353.93333333312</v>
      </c>
      <c r="D140" s="30">
        <v>418300.56666666659</v>
      </c>
      <c r="E140" s="31">
        <v>182328.2</v>
      </c>
      <c r="F140" s="30">
        <v>76813.2</v>
      </c>
      <c r="G140" s="32">
        <f t="shared" si="10"/>
        <v>1933401.3666666665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2409870.8666666667</v>
      </c>
    </row>
    <row r="141" spans="1:15" s="2" customFormat="1">
      <c r="A141" s="29" t="s">
        <v>58</v>
      </c>
      <c r="B141" s="30">
        <v>275528.7</v>
      </c>
      <c r="C141" s="30">
        <v>995493.29999999993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1958820.5999999996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2400727.3999999994</v>
      </c>
    </row>
    <row r="142" spans="1:15" s="2" customFormat="1">
      <c r="A142" s="29" t="s">
        <v>59</v>
      </c>
      <c r="B142" s="30">
        <v>284705.66666666669</v>
      </c>
      <c r="C142" s="30">
        <v>1006363.7333333333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1973925.1666666667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2428663.9333333336</v>
      </c>
    </row>
    <row r="143" spans="1:15" s="2" customFormat="1">
      <c r="A143" s="29" t="s">
        <v>60</v>
      </c>
      <c r="B143" s="30">
        <v>297975.03333333338</v>
      </c>
      <c r="C143" s="30">
        <v>1046936.566666667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2035414.5333333337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2489531.0666666673</v>
      </c>
    </row>
    <row r="144" spans="1:15" s="2" customFormat="1">
      <c r="A144" s="29" t="s">
        <v>61</v>
      </c>
      <c r="B144" s="30">
        <v>318283.69999999995</v>
      </c>
      <c r="C144" s="30">
        <v>1072077.4000000001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2110577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2568405.4</v>
      </c>
    </row>
    <row r="145" spans="1:15" s="2" customFormat="1">
      <c r="A145" s="29" t="s">
        <v>62</v>
      </c>
      <c r="B145" s="30">
        <v>316885.56666666671</v>
      </c>
      <c r="C145" s="30">
        <v>1091655.6333333333</v>
      </c>
      <c r="D145" s="30">
        <v>453810.83333333331</v>
      </c>
      <c r="E145" s="31">
        <v>181531.50000000003</v>
      </c>
      <c r="F145" s="30">
        <v>85965.300000000017</v>
      </c>
      <c r="G145" s="32">
        <f t="shared" si="10"/>
        <v>2129848.833333333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si="11"/>
        <v>443129.40000000008</v>
      </c>
      <c r="O145" s="32">
        <f t="shared" si="12"/>
        <v>2572978.2333333329</v>
      </c>
    </row>
    <row r="146" spans="1:15" s="2" customFormat="1">
      <c r="A146" s="29" t="s">
        <v>63</v>
      </c>
      <c r="B146" s="30">
        <v>328635.53333333338</v>
      </c>
      <c r="C146" s="30">
        <v>1106885.0666666667</v>
      </c>
      <c r="D146" s="30">
        <v>459122.06666666665</v>
      </c>
      <c r="E146" s="31">
        <v>179118.5</v>
      </c>
      <c r="F146" s="30">
        <v>88610.4</v>
      </c>
      <c r="G146" s="32">
        <f t="shared" si="10"/>
        <v>2162371.5666666669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1"/>
        <v>424341.09999999986</v>
      </c>
      <c r="O146" s="32">
        <f t="shared" si="12"/>
        <v>2586712.666666667</v>
      </c>
    </row>
    <row r="147" spans="1:15" s="2" customFormat="1">
      <c r="A147" s="29" t="s">
        <v>64</v>
      </c>
      <c r="B147" s="30">
        <v>317452.39999999997</v>
      </c>
      <c r="C147" s="30">
        <v>1116751.1000000001</v>
      </c>
      <c r="D147" s="30">
        <v>454128.1</v>
      </c>
      <c r="E147" s="31">
        <v>185112.4</v>
      </c>
      <c r="F147" s="30">
        <v>89039.7</v>
      </c>
      <c r="G147" s="32">
        <f t="shared" si="10"/>
        <v>2162483.7000000002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1"/>
        <v>487444.20000000019</v>
      </c>
      <c r="O147" s="32">
        <f t="shared" si="12"/>
        <v>2649927.9000000004</v>
      </c>
    </row>
    <row r="148" spans="1:15" s="2" customFormat="1">
      <c r="A148" s="29" t="s">
        <v>65</v>
      </c>
      <c r="B148" s="30">
        <v>326257.43333333329</v>
      </c>
      <c r="C148" s="30">
        <v>1092158.7000000002</v>
      </c>
      <c r="D148" s="30">
        <v>476499.06666666671</v>
      </c>
      <c r="E148" s="31">
        <v>182921.19999999995</v>
      </c>
      <c r="F148" s="30">
        <v>93403.799999999988</v>
      </c>
      <c r="G148" s="32">
        <f t="shared" si="10"/>
        <v>2171240.2000000002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1"/>
        <v>502715.56666666683</v>
      </c>
      <c r="O148" s="32">
        <f t="shared" si="12"/>
        <v>2673955.7666666671</v>
      </c>
    </row>
    <row r="149" spans="1:15" s="2" customFormat="1">
      <c r="A149" s="29" t="s">
        <v>66</v>
      </c>
      <c r="B149" s="30">
        <v>331839.56666666659</v>
      </c>
      <c r="C149" s="30">
        <v>1027360.9000000001</v>
      </c>
      <c r="D149" s="30">
        <v>559743.93333333323</v>
      </c>
      <c r="E149" s="31">
        <v>190110.90000000002</v>
      </c>
      <c r="F149" s="30">
        <v>96020.799999999988</v>
      </c>
      <c r="G149" s="32">
        <f t="shared" si="10"/>
        <v>2205076.0999999996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1"/>
        <v>518743.13333333336</v>
      </c>
      <c r="O149" s="32">
        <f t="shared" si="12"/>
        <v>2723819.2333333329</v>
      </c>
    </row>
    <row r="150" spans="1:15" s="2" customFormat="1">
      <c r="A150" s="29" t="s">
        <v>68</v>
      </c>
      <c r="B150" s="30">
        <v>359838.80000000005</v>
      </c>
      <c r="C150" s="30">
        <v>1070092.0999999999</v>
      </c>
      <c r="D150" s="30">
        <v>584633.1</v>
      </c>
      <c r="E150" s="31">
        <v>188088.8</v>
      </c>
      <c r="F150" s="30">
        <v>99059</v>
      </c>
      <c r="G150" s="32">
        <f t="shared" si="10"/>
        <v>2301711.7999999998</v>
      </c>
      <c r="H150" s="30">
        <v>13357.7</v>
      </c>
      <c r="I150" s="30">
        <v>59688.299999999996</v>
      </c>
      <c r="J150" s="30">
        <v>694661.7</v>
      </c>
      <c r="K150" s="30">
        <v>109217.60000000001</v>
      </c>
      <c r="L150" s="32">
        <v>-66658.8</v>
      </c>
      <c r="M150" s="32">
        <v>-283513.40000000002</v>
      </c>
      <c r="N150" s="32">
        <f t="shared" si="11"/>
        <v>526753.09999999986</v>
      </c>
      <c r="O150" s="32">
        <f t="shared" si="12"/>
        <v>2828464.8999999994</v>
      </c>
    </row>
    <row r="151" spans="1:15" s="2" customFormat="1">
      <c r="A151" s="29" t="s">
        <v>70</v>
      </c>
      <c r="B151" s="30">
        <v>339695.70000000007</v>
      </c>
      <c r="C151" s="30">
        <v>1072405.1000000001</v>
      </c>
      <c r="D151" s="30">
        <v>590635.19999999995</v>
      </c>
      <c r="E151" s="31">
        <v>190696.59999999998</v>
      </c>
      <c r="F151" s="30">
        <f>100165.6+181.9</f>
        <v>100347.5</v>
      </c>
      <c r="G151" s="32">
        <f t="shared" si="10"/>
        <v>2293780.1</v>
      </c>
      <c r="H151" s="30">
        <v>13405.9</v>
      </c>
      <c r="I151" s="30">
        <v>57649.5</v>
      </c>
      <c r="J151" s="30">
        <v>705047.99999999988</v>
      </c>
      <c r="K151" s="30">
        <v>109217.60000000001</v>
      </c>
      <c r="L151" s="32">
        <v>-70869.099999999904</v>
      </c>
      <c r="M151" s="32">
        <v>-284890.59999999992</v>
      </c>
      <c r="N151" s="32">
        <f t="shared" si="11"/>
        <v>529561.30000000005</v>
      </c>
      <c r="O151" s="32">
        <f t="shared" si="12"/>
        <v>2823341.4000000004</v>
      </c>
    </row>
    <row r="152" spans="1:15" s="2" customFormat="1">
      <c r="A152" s="29" t="s">
        <v>71</v>
      </c>
      <c r="B152" s="30">
        <v>337268.1</v>
      </c>
      <c r="C152" s="30">
        <v>1093743.2</v>
      </c>
      <c r="D152" s="30">
        <v>603899.80000000016</v>
      </c>
      <c r="E152" s="31">
        <v>192620.2</v>
      </c>
      <c r="F152" s="30">
        <f>102328.5+181.9</f>
        <v>102510.39999999999</v>
      </c>
      <c r="G152" s="32">
        <f t="shared" si="10"/>
        <v>2330041.7000000002</v>
      </c>
      <c r="H152" s="30">
        <v>13474.2</v>
      </c>
      <c r="I152" s="30">
        <v>58145.599999999999</v>
      </c>
      <c r="J152" s="30">
        <v>719026.19999999984</v>
      </c>
      <c r="K152" s="30">
        <v>109217.60000000001</v>
      </c>
      <c r="L152" s="32">
        <v>-49237.499999999898</v>
      </c>
      <c r="M152" s="32">
        <v>-301506.40000000002</v>
      </c>
      <c r="N152" s="32">
        <f t="shared" si="11"/>
        <v>549119.69999999995</v>
      </c>
      <c r="O152" s="32">
        <f t="shared" si="12"/>
        <v>2879161.4000000004</v>
      </c>
    </row>
    <row r="153" spans="1:15" s="2" customFormat="1">
      <c r="A153" s="29" t="s">
        <v>73</v>
      </c>
      <c r="B153" s="30">
        <v>334511.5</v>
      </c>
      <c r="C153" s="30">
        <v>1079843.1000000001</v>
      </c>
      <c r="D153" s="30">
        <v>601421.79999999993</v>
      </c>
      <c r="E153" s="31">
        <v>190685.09999999998</v>
      </c>
      <c r="F153" s="30">
        <f>107546+181.9</f>
        <v>107727.9</v>
      </c>
      <c r="G153" s="32">
        <f t="shared" si="10"/>
        <v>2314189.4</v>
      </c>
      <c r="H153" s="30">
        <v>13526.1</v>
      </c>
      <c r="I153" s="30">
        <v>58131.8</v>
      </c>
      <c r="J153" s="30">
        <v>701488.10000000009</v>
      </c>
      <c r="K153" s="30">
        <v>109217.60000000001</v>
      </c>
      <c r="L153" s="32">
        <v>-81957.300000000017</v>
      </c>
      <c r="M153" s="32">
        <v>-308902.39999999997</v>
      </c>
      <c r="N153" s="32">
        <f t="shared" si="11"/>
        <v>491503.90000000008</v>
      </c>
      <c r="O153" s="32">
        <f t="shared" si="12"/>
        <v>2805693.3</v>
      </c>
    </row>
    <row r="154" spans="1:15" s="2" customFormat="1" ht="18.75" customHeight="1">
      <c r="A154" s="58" t="s">
        <v>4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60"/>
    </row>
    <row r="155" spans="1:15" s="2" customFormat="1" ht="18.75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3"/>
    </row>
    <row r="156" spans="1:15" ht="18.7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ht="18.7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8.7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18.7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>
      <c r="J160" s="2"/>
      <c r="K160" s="2"/>
      <c r="M160" s="2"/>
    </row>
    <row r="161" spans="10:13">
      <c r="J161" s="2"/>
      <c r="K161" s="2"/>
      <c r="M161" s="2"/>
    </row>
    <row r="162" spans="10:13">
      <c r="J162" s="2"/>
      <c r="K162" s="2"/>
      <c r="M162" s="2"/>
    </row>
    <row r="163" spans="10:13">
      <c r="J163" s="2"/>
      <c r="K163" s="2"/>
      <c r="M163" s="2"/>
    </row>
    <row r="164" spans="10:13">
      <c r="J164" s="2"/>
      <c r="K164" s="2"/>
      <c r="M164" s="2"/>
    </row>
    <row r="165" spans="10:13">
      <c r="J165" s="2"/>
      <c r="K165" s="2"/>
      <c r="M165" s="2"/>
    </row>
    <row r="166" spans="10:13">
      <c r="J166" s="2"/>
      <c r="K166" s="2"/>
      <c r="M166" s="2"/>
    </row>
    <row r="167" spans="10:13">
      <c r="J167" s="2"/>
      <c r="K167" s="2"/>
      <c r="M167" s="2"/>
    </row>
    <row r="168" spans="10:13">
      <c r="J168" s="2"/>
      <c r="K168" s="2"/>
      <c r="M168" s="2"/>
    </row>
    <row r="169" spans="10:13">
      <c r="J169" s="2"/>
      <c r="K169" s="2"/>
      <c r="M169" s="2"/>
    </row>
  </sheetData>
  <mergeCells count="6">
    <mergeCell ref="A154:O155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7"/>
  <sheetViews>
    <sheetView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A18" sqref="A18:XFD55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5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 ht="18">
      <c r="A51" s="29" t="s">
        <v>58</v>
      </c>
      <c r="B51" s="30">
        <v>275528.7</v>
      </c>
      <c r="C51" s="30">
        <v>995493.29999999993</v>
      </c>
      <c r="D51" s="30">
        <v>422729.69999999984</v>
      </c>
      <c r="E51" s="31">
        <v>185301.5</v>
      </c>
      <c r="F51" s="30">
        <v>79767.400000000009</v>
      </c>
      <c r="G51" s="32">
        <f t="shared" si="5"/>
        <v>1958820.5999999996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5" si="6">SUM(H51:M51)</f>
        <v>441906.79999999981</v>
      </c>
      <c r="O51" s="32">
        <f t="shared" ref="O51:O55" si="7">N51+G51</f>
        <v>2400727.3999999994</v>
      </c>
    </row>
    <row r="52" spans="1:15" s="2" customFormat="1" ht="18">
      <c r="A52" s="29" t="s">
        <v>61</v>
      </c>
      <c r="B52" s="30">
        <v>318283.69999999995</v>
      </c>
      <c r="C52" s="30">
        <v>1072077.4000000001</v>
      </c>
      <c r="D52" s="30">
        <v>458268.4</v>
      </c>
      <c r="E52" s="31">
        <v>178256.6</v>
      </c>
      <c r="F52" s="30">
        <v>83690.899999999994</v>
      </c>
      <c r="G52" s="32">
        <f t="shared" si="5"/>
        <v>2110577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6"/>
        <v>457828.39999999997</v>
      </c>
      <c r="O52" s="32">
        <f t="shared" si="7"/>
        <v>2568405.4</v>
      </c>
    </row>
    <row r="53" spans="1:15" s="2" customFormat="1" ht="18">
      <c r="A53" s="29" t="s">
        <v>64</v>
      </c>
      <c r="B53" s="30">
        <v>317452.39999999997</v>
      </c>
      <c r="C53" s="30">
        <v>1116751.1000000001</v>
      </c>
      <c r="D53" s="30">
        <v>454128.1</v>
      </c>
      <c r="E53" s="31">
        <v>185112.4</v>
      </c>
      <c r="F53" s="30">
        <v>89039.7</v>
      </c>
      <c r="G53" s="32">
        <f t="shared" si="5"/>
        <v>2162483.7000000002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si="6"/>
        <v>487444.20000000019</v>
      </c>
      <c r="O53" s="32">
        <f t="shared" si="7"/>
        <v>2649927.9000000004</v>
      </c>
    </row>
    <row r="54" spans="1:15" s="2" customFormat="1" ht="18">
      <c r="A54" s="29" t="s">
        <v>68</v>
      </c>
      <c r="B54" s="30">
        <v>359838.80000000005</v>
      </c>
      <c r="C54" s="30">
        <v>1070092.0999999999</v>
      </c>
      <c r="D54" s="30">
        <v>584633.1</v>
      </c>
      <c r="E54" s="31">
        <v>188088.8</v>
      </c>
      <c r="F54" s="30">
        <v>99059</v>
      </c>
      <c r="G54" s="32">
        <f t="shared" si="5"/>
        <v>2301711.7999999998</v>
      </c>
      <c r="H54" s="30">
        <v>13357.7</v>
      </c>
      <c r="I54" s="30">
        <v>59688.299999999996</v>
      </c>
      <c r="J54" s="30">
        <v>694661.7</v>
      </c>
      <c r="K54" s="30">
        <v>109217.60000000001</v>
      </c>
      <c r="L54" s="32">
        <v>-66658.8</v>
      </c>
      <c r="M54" s="32">
        <v>-283513.40000000002</v>
      </c>
      <c r="N54" s="32">
        <f t="shared" si="6"/>
        <v>526753.09999999986</v>
      </c>
      <c r="O54" s="32">
        <f t="shared" si="7"/>
        <v>2828464.8999999994</v>
      </c>
    </row>
    <row r="55" spans="1:15" s="2" customFormat="1" ht="18">
      <c r="A55" s="29" t="s">
        <v>73</v>
      </c>
      <c r="B55" s="30">
        <v>334511.5</v>
      </c>
      <c r="C55" s="30">
        <v>1079843.1000000001</v>
      </c>
      <c r="D55" s="30">
        <v>601421.79999999993</v>
      </c>
      <c r="E55" s="31">
        <v>190685.09999999998</v>
      </c>
      <c r="F55" s="30">
        <f>107546+181.9</f>
        <v>107727.9</v>
      </c>
      <c r="G55" s="32">
        <f t="shared" si="5"/>
        <v>2314189.4</v>
      </c>
      <c r="H55" s="30">
        <v>13526.1</v>
      </c>
      <c r="I55" s="30">
        <v>58131.8</v>
      </c>
      <c r="J55" s="30">
        <v>701488.10000000009</v>
      </c>
      <c r="K55" s="30">
        <v>109217.60000000001</v>
      </c>
      <c r="L55" s="32">
        <v>-81957.300000000017</v>
      </c>
      <c r="M55" s="32">
        <v>-308902.39999999997</v>
      </c>
      <c r="N55" s="32">
        <f t="shared" si="6"/>
        <v>491503.90000000008</v>
      </c>
      <c r="O55" s="32">
        <f t="shared" si="7"/>
        <v>2805693.3</v>
      </c>
    </row>
    <row r="56" spans="1:15" s="2" customFormat="1" ht="18.75" customHeight="1">
      <c r="A56" s="58" t="s">
        <v>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</row>
    <row r="57" spans="1:15" s="2" customFormat="1" ht="18.75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</sheetData>
  <mergeCells count="6">
    <mergeCell ref="A56:O57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0"/>
  <sheetViews>
    <sheetView tabSelected="1" topLeftCell="A19" workbookViewId="0">
      <selection activeCell="A34" sqref="A34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8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 ht="18">
      <c r="A18" s="29" t="s">
        <v>69</v>
      </c>
      <c r="B18" s="30">
        <v>359838.80000000005</v>
      </c>
      <c r="C18" s="30">
        <v>1070092.0999999999</v>
      </c>
      <c r="D18" s="30">
        <v>584633.1</v>
      </c>
      <c r="E18" s="31">
        <v>188088.8</v>
      </c>
      <c r="F18" s="30">
        <v>99059</v>
      </c>
      <c r="G18" s="32">
        <f t="shared" si="3"/>
        <v>2301711.7999999998</v>
      </c>
      <c r="H18" s="30">
        <v>13357.7</v>
      </c>
      <c r="I18" s="30">
        <v>59688.299999999996</v>
      </c>
      <c r="J18" s="30">
        <v>694661.7</v>
      </c>
      <c r="K18" s="30">
        <v>109217.60000000001</v>
      </c>
      <c r="L18" s="32">
        <v>-66658.8</v>
      </c>
      <c r="M18" s="32">
        <v>-283513.40000000002</v>
      </c>
      <c r="N18" s="32">
        <f t="shared" ref="N18" si="5">SUM(H18:M18)</f>
        <v>526753.09999999986</v>
      </c>
      <c r="O18" s="32">
        <f t="shared" ref="O18" si="6">N18+G18</f>
        <v>2828464.8999999994</v>
      </c>
    </row>
    <row r="19" spans="1:15" s="2" customFormat="1" ht="18.75" customHeight="1">
      <c r="A19" s="58" t="s">
        <v>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s="2" customFormat="1" ht="18.7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>
      <c r="B21"/>
      <c r="C21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</sheetData>
  <mergeCells count="6">
    <mergeCell ref="A19:O20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2020-06-24T07:53:33Z</dcterms:modified>
</cp:coreProperties>
</file>