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<sst xmlns="http://schemas.openxmlformats.org/spreadsheetml/2006/main" count="181" uniqueCount="119">
  <si>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</si>
  <si>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</si>
  <si>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</si>
  <si>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</si>
  <si>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</si>
  <si>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</si>
  <si>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</si>
  <si>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</si>
  <si>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</si>
  <si>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</si>
  <si>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</si>
  <si>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</si>
  <si>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</si>
  <si>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</si>
  <si>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</si>
  <si>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</si>
  <si>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</si>
  <si>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</si>
  <si>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</si>
  <si>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</si>
  <si>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</si>
  <si>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</si>
  <si>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</si>
  <si>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</si>
  <si>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</si>
  <si>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</si>
  <si>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</si>
  <si>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</si>
  <si>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</si>
  <si>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</si>
  <si>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</si>
  <si>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</si>
  <si>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</si>
  <si>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</si>
  <si>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</si>
  <si>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</si>
  <si>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</si>
  <si>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</si>
  <si>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</si>
  <si>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</si>
  <si>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</si>
  <si>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</si>
  <si>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</si>
  <si>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</si>
  <si>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</si>
  <si>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</si>
  <si>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</si>
  <si>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</si>
  <si>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</si>
  <si>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</si>
  <si>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</si>
  <si>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</si>
  <si>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</si>
  <si>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</si>
  <si>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</si>
  <si>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</si>
  <si>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</si>
  <si>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</si>
  <si>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</si>
  <si>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</si>
  <si>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</si>
  <si>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</si>
  <si>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</si>
  <si>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</si>
  <si>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</si>
  <si>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</si>
  <si>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</si>
  <si>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</si>
  <si>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</si>
  <si>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</si>
  <si>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</si>
  <si>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</si>
  <si>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</si>
  <si>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</si>
  <si>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</si>
  <si>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</si>
  <si>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</si>
  <si>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</si>
  <si>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</si>
  <si>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</si>
  <si>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</si>
  <si>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</si>
  <si>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</si>
  <si>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</si>
  <si>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</si>
  <si>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</si>
  <si>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</si>
  <si>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</si>
  <si>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</si>
  <si>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</si>
  <si>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</si>
  <si>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</si>
  <si>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</si>
  <si>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</si>
  <si>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</si>
  <si>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</si>
  <si>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</si>
  <si>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</si>
  <si>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</si>
  <si>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</si>
  <si>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</si>
  <si>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</si>
  <si>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</si>
  <si>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</si>
  <si>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</si>
  <si>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</si>
  <si>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</si>
  <si>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</si>
  <si>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</si>
  <si>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</si>
  <si>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</si>
  <si>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BRB, OBR etMinistère des Finances, du Budget et de la Planification Economique</t>
  </si>
  <si>
    <t>Sources: BRB et Ministère des Finances, du Budget et de la Planification Economique</t>
  </si>
  <si>
    <t>Sources: OBR,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</si>
  <si>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</si>
  <si>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</si>
  <si>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</si>
  <si>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Q1-2024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</si>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</sst>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#,##0.0000"/>
  </numFmts>
  <fonts count="6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206" fontId="0" fillId="0" borderId="0" xfId="0" applyAlignment="1">
      <alignment/>
    </xf>
    <xf numFmtId="206" fontId="6" fillId="0" borderId="0" xfId="0" applyFont="1" applyBorder="1" applyAlignment="1">
      <alignment horizontal="fill"/>
    </xf>
    <xf numFmtId="206" fontId="6" fillId="0" borderId="0" xfId="0" applyFont="1" applyBorder="1" applyAlignment="1">
      <alignment/>
    </xf>
    <xf numFmtId="206" fontId="6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6" fillId="0" borderId="10" xfId="0" applyFont="1" applyBorder="1" applyAlignment="1" quotePrefix="1">
      <alignment/>
    </xf>
    <xf numFmtId="206" fontId="6" fillId="0" borderId="10" xfId="0" applyFont="1" applyBorder="1" applyAlignment="1">
      <alignment horizontal="fill"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12" fontId="6" fillId="0" borderId="10" xfId="0" applyNumberFormat="1" applyFont="1" applyBorder="1" applyAlignment="1">
      <alignment horizontal="left"/>
    </xf>
    <xf numFmtId="209" fontId="6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 horizontal="lef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8" fontId="26" fillId="0" borderId="10" xfId="47" applyNumberFormat="1" applyFont="1" applyBorder="1" applyAlignment="1">
      <alignment/>
    </xf>
    <xf numFmtId="206" fontId="6" fillId="0" borderId="0" xfId="0" applyFont="1" applyBorder="1" applyAlignment="1" quotePrefix="1">
      <alignment/>
    </xf>
    <xf numFmtId="206" fontId="6" fillId="0" borderId="0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4" borderId="11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206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206" fontId="59" fillId="6" borderId="12" xfId="0" applyFont="1" applyFill="1" applyBorder="1" applyAlignment="1">
      <alignment/>
    </xf>
    <xf numFmtId="206" fontId="54" fillId="6" borderId="12" xfId="0" applyFont="1" applyFill="1" applyBorder="1" applyAlignment="1">
      <alignment/>
    </xf>
    <xf numFmtId="214" fontId="54" fillId="0" borderId="0" xfId="0" applyNumberFormat="1" applyFont="1" applyAlignment="1">
      <alignment horizontal="left"/>
    </xf>
    <xf numFmtId="206" fontId="60" fillId="0" borderId="0" xfId="0" applyFont="1" applyBorder="1" applyAlignment="1">
      <alignment horizontal="center"/>
    </xf>
    <xf numFmtId="206" fontId="26" fillId="0" borderId="10" xfId="0" applyFont="1" applyBorder="1" applyAlignment="1">
      <alignment horizontal="fill"/>
    </xf>
    <xf numFmtId="206" fontId="26" fillId="0" borderId="10" xfId="0" applyFont="1" applyBorder="1" applyAlignment="1">
      <alignment horizontal="center"/>
    </xf>
    <xf numFmtId="206" fontId="26" fillId="0" borderId="0" xfId="0" applyFont="1" applyAlignment="1">
      <alignment/>
    </xf>
    <xf numFmtId="206" fontId="26" fillId="0" borderId="0" xfId="0" applyFont="1" applyAlignment="1">
      <alignment horizontal="center"/>
    </xf>
    <xf numFmtId="206" fontId="26" fillId="0" borderId="0" xfId="0" applyFont="1" applyBorder="1" applyAlignment="1">
      <alignment/>
    </xf>
    <xf numFmtId="206" fontId="26" fillId="0" borderId="0" xfId="0" applyFont="1" applyBorder="1" applyAlignment="1" quotePrefix="1">
      <alignment/>
    </xf>
    <xf numFmtId="206" fontId="26" fillId="0" borderId="0" xfId="0" applyFont="1" applyBorder="1" applyAlignment="1">
      <alignment horizontal="fill"/>
    </xf>
    <xf numFmtId="0" fontId="26" fillId="0" borderId="10" xfId="0" applyNumberFormat="1" applyFont="1" applyBorder="1" applyAlignment="1">
      <alignment horizontal="left"/>
    </xf>
    <xf numFmtId="209" fontId="26" fillId="0" borderId="10" xfId="0" applyNumberFormat="1" applyFont="1" applyBorder="1" applyAlignment="1">
      <alignment/>
    </xf>
    <xf numFmtId="209" fontId="26" fillId="0" borderId="10" xfId="47" applyNumberFormat="1" applyFont="1" applyBorder="1" applyAlignment="1">
      <alignment horizontal="right"/>
    </xf>
    <xf numFmtId="204" fontId="34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6" fillId="0" borderId="0" xfId="0" applyFont="1" applyBorder="1" applyAlignment="1">
      <alignment horizontal="center"/>
    </xf>
    <xf numFmtId="206" fontId="6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34" fillId="35" borderId="13" xfId="0" applyFont="1" applyFill="1" applyBorder="1" applyAlignment="1" quotePrefix="1">
      <alignment horizontal="center" vertical="center"/>
    </xf>
    <xf numFmtId="206" fontId="34" fillId="35" borderId="13" xfId="0" applyFont="1" applyFill="1" applyBorder="1" applyAlignment="1">
      <alignment horizontal="center" vertical="center" wrapText="1"/>
    </xf>
    <xf numFmtId="206" fontId="34" fillId="35" borderId="13" xfId="0" applyFont="1" applyFill="1" applyBorder="1" applyAlignment="1" quotePrefix="1">
      <alignment horizontal="center" vertical="center" wrapText="1"/>
    </xf>
    <xf numFmtId="206" fontId="34" fillId="35" borderId="13" xfId="0" applyFont="1" applyFill="1" applyBorder="1" applyAlignment="1">
      <alignment horizontal="center" vertical="center"/>
    </xf>
    <xf numFmtId="206" fontId="61" fillId="0" borderId="0" xfId="0" applyFont="1" applyAlignment="1">
      <alignment/>
    </xf>
    <xf numFmtId="215" fontId="54" fillId="6" borderId="0" xfId="0" applyNumberFormat="1" applyFont="1" applyFill="1" applyAlignment="1">
      <alignment horizontal="right"/>
    </xf>
    <xf numFmtId="206" fontId="34" fillId="35" borderId="13" xfId="0" applyFont="1" applyFill="1" applyBorder="1" applyAlignment="1">
      <alignment horizontal="center" vertical="center" wrapText="1"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17" fontId="6" fillId="0" borderId="13" xfId="0" applyNumberFormat="1" applyFont="1" applyBorder="1" applyAlignment="1">
      <alignment horizontal="left"/>
    </xf>
    <xf numFmtId="209" fontId="6" fillId="0" borderId="13" xfId="47" applyNumberFormat="1" applyFont="1" applyFill="1" applyBorder="1" applyAlignment="1">
      <alignment horizontal="right" wrapText="1"/>
    </xf>
    <xf numFmtId="209" fontId="6" fillId="0" borderId="13" xfId="0" applyNumberFormat="1" applyFont="1" applyFill="1" applyBorder="1" applyAlignment="1">
      <alignment/>
    </xf>
    <xf numFmtId="216" fontId="6" fillId="0" borderId="0" xfId="0" applyNumberFormat="1" applyFont="1" applyBorder="1" applyAlignment="1">
      <alignment/>
    </xf>
    <xf numFmtId="212" fontId="6" fillId="0" borderId="10" xfId="0" applyNumberFormat="1" applyFont="1" applyBorder="1" applyAlignment="1">
      <alignment horizontal="left" vertical="center"/>
    </xf>
    <xf numFmtId="209" fontId="6" fillId="0" borderId="10" xfId="47" applyNumberFormat="1" applyFont="1" applyBorder="1" applyAlignment="1">
      <alignment horizontal="right" vertical="center"/>
    </xf>
    <xf numFmtId="206" fontId="0" fillId="0" borderId="0" xfId="0" applyAlignment="1">
      <alignment vertical="center"/>
    </xf>
    <xf numFmtId="17" fontId="6" fillId="0" borderId="10" xfId="0" applyNumberFormat="1" applyFont="1" applyBorder="1" applyAlignment="1">
      <alignment horizontal="left" vertical="center"/>
    </xf>
    <xf numFmtId="209" fontId="6" fillId="0" borderId="0" xfId="0" applyNumberFormat="1" applyFont="1" applyFill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06" fontId="6" fillId="0" borderId="0" xfId="0" applyFont="1" applyBorder="1" applyAlignment="1">
      <alignment vertical="center"/>
    </xf>
    <xf numFmtId="209" fontId="6" fillId="0" borderId="10" xfId="0" applyNumberFormat="1" applyFont="1" applyFill="1" applyBorder="1" applyAlignment="1">
      <alignment horizontal="right"/>
    </xf>
    <xf numFmtId="17" fontId="6" fillId="0" borderId="14" xfId="0" applyNumberFormat="1" applyFont="1" applyBorder="1" applyAlignment="1">
      <alignment horizontal="left" vertical="center"/>
    </xf>
    <xf numFmtId="209" fontId="6" fillId="0" borderId="13" xfId="0" applyNumberFormat="1" applyFont="1" applyFill="1" applyBorder="1" applyAlignment="1">
      <alignment horizontal="right"/>
    </xf>
    <xf numFmtId="212" fontId="6" fillId="0" borderId="14" xfId="0" applyNumberFormat="1" applyFont="1" applyBorder="1" applyAlignment="1">
      <alignment horizontal="left" vertical="center"/>
    </xf>
    <xf numFmtId="209" fontId="6" fillId="0" borderId="13" xfId="47" applyNumberFormat="1" applyFont="1" applyBorder="1" applyAlignment="1">
      <alignment horizontal="right" vertical="center"/>
    </xf>
    <xf numFmtId="17" fontId="6" fillId="0" borderId="14" xfId="0" applyNumberFormat="1" applyFont="1" applyBorder="1" applyAlignment="1">
      <alignment horizontal="left"/>
    </xf>
    <xf numFmtId="208" fontId="8" fillId="0" borderId="10" xfId="47" applyNumberFormat="1" applyFont="1" applyBorder="1" applyAlignment="1">
      <alignment/>
    </xf>
    <xf numFmtId="203" fontId="6" fillId="0" borderId="10" xfId="47" applyFont="1" applyBorder="1" applyAlignment="1">
      <alignment horizontal="right" wrapText="1"/>
    </xf>
    <xf numFmtId="206" fontId="36" fillId="36" borderId="10" xfId="0" applyFont="1" applyFill="1" applyBorder="1" applyAlignment="1">
      <alignment horizontal="center"/>
    </xf>
    <xf numFmtId="204" fontId="36" fillId="0" borderId="15" xfId="0" applyNumberFormat="1" applyFont="1" applyBorder="1" applyAlignment="1" applyProtection="1">
      <alignment horizontal="left"/>
      <protection/>
    </xf>
    <xf numFmtId="206" fontId="34" fillId="35" borderId="13" xfId="0" applyFont="1" applyFill="1" applyBorder="1" applyAlignment="1">
      <alignment horizontal="center" vertical="center" wrapText="1"/>
    </xf>
    <xf numFmtId="206" fontId="34" fillId="35" borderId="16" xfId="0" applyFont="1" applyFill="1" applyBorder="1" applyAlignment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5" borderId="10" xfId="0" applyFont="1" applyFill="1" applyBorder="1" applyAlignment="1">
      <alignment horizontal="center" vertical="center"/>
    </xf>
    <xf numFmtId="206" fontId="34" fillId="35" borderId="10" xfId="0" applyFont="1" applyFill="1" applyBorder="1" applyAlignment="1">
      <alignment horizontal="center" vertical="center" wrapText="1"/>
    </xf>
    <xf numFmtId="206" fontId="34" fillId="35" borderId="17" xfId="0" applyFont="1" applyFill="1" applyBorder="1" applyAlignment="1" quotePrefix="1">
      <alignment horizontal="center" vertical="center"/>
    </xf>
    <xf numFmtId="206" fontId="34" fillId="35" borderId="18" xfId="0" applyFont="1" applyFill="1" applyBorder="1" applyAlignment="1" quotePrefix="1">
      <alignment horizontal="center" vertical="center"/>
    </xf>
    <xf numFmtId="206" fontId="34" fillId="35" borderId="14" xfId="0" applyFont="1" applyFill="1" applyBorder="1" applyAlignment="1">
      <alignment horizontal="center" vertical="center"/>
    </xf>
    <xf numFmtId="206" fontId="34" fillId="35" borderId="19" xfId="0" applyFont="1" applyFill="1" applyBorder="1" applyAlignment="1">
      <alignment horizontal="center" vertical="center"/>
    </xf>
    <xf numFmtId="206" fontId="34" fillId="35" borderId="20" xfId="0" applyFont="1" applyFill="1" applyBorder="1" applyAlignment="1">
      <alignment horizontal="center" vertical="center"/>
    </xf>
    <xf numFmtId="204" fontId="36" fillId="0" borderId="14" xfId="0" applyNumberFormat="1" applyFont="1" applyBorder="1" applyAlignment="1" applyProtection="1">
      <alignment horizontal="left" vertical="center"/>
      <protection/>
    </xf>
    <xf numFmtId="204" fontId="36" fillId="0" borderId="21" xfId="0" applyNumberFormat="1" applyFont="1" applyBorder="1" applyAlignment="1" applyProtection="1">
      <alignment horizontal="left" vertical="center"/>
      <protection/>
    </xf>
    <xf numFmtId="204" fontId="36" fillId="0" borderId="22" xfId="0" applyNumberFormat="1" applyFont="1" applyBorder="1" applyAlignment="1" applyProtection="1">
      <alignment horizontal="left" vertical="center"/>
      <protection/>
    </xf>
    <xf numFmtId="206" fontId="34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6" t="s">
        <v>39</v>
      </c>
    </row>
    <row r="3" spans="2:3" ht="15.75">
      <c r="B3" s="46" t="s">
        <v>40</v>
      </c>
      <c r="C3"/>
    </row>
    <row r="4" ht="15.75">
      <c r="B4" s="46" t="s">
        <v>41</v>
      </c>
    </row>
    <row r="5" ht="15.75">
      <c r="B5" s="46" t="s">
        <v>42</v>
      </c>
    </row>
    <row r="6" ht="15.75">
      <c r="B6" s="46"/>
    </row>
    <row r="7" ht="18.75">
      <c r="B7" s="21" t="s">
        <v>7</v>
      </c>
    </row>
    <row r="8" ht="18.75">
      <c r="B8" s="22" t="s">
        <v>19</v>
      </c>
    </row>
    <row r="10" ht="15.75">
      <c r="B10" s="20" t="s">
        <v>8</v>
      </c>
    </row>
    <row r="11" spans="2:5" ht="16.5" thickBot="1">
      <c r="B11" s="23" t="s">
        <v>9</v>
      </c>
      <c r="C11" s="23" t="s">
        <v>10</v>
      </c>
      <c r="D11" s="23" t="s">
        <v>11</v>
      </c>
      <c r="E11" s="23" t="s">
        <v>44</v>
      </c>
    </row>
    <row r="12" spans="2:5" ht="15.75">
      <c r="B12" s="24" t="s">
        <v>12</v>
      </c>
      <c r="C12" s="25" t="s">
        <v>20</v>
      </c>
      <c r="D12" s="25" t="s">
        <v>12</v>
      </c>
      <c r="E12" s="55">
        <v>45352</v>
      </c>
    </row>
    <row r="13" spans="2:5" ht="15.75">
      <c r="B13" s="24" t="s">
        <v>13</v>
      </c>
      <c r="C13" s="25" t="s">
        <v>21</v>
      </c>
      <c r="D13" s="25" t="s">
        <v>13</v>
      </c>
      <c r="E13" s="27" t="s">
        <v>117</v>
      </c>
    </row>
    <row r="14" spans="2:5" ht="15.75">
      <c r="B14" s="24" t="s">
        <v>14</v>
      </c>
      <c r="C14" s="25" t="s">
        <v>22</v>
      </c>
      <c r="D14" s="25" t="s">
        <v>14</v>
      </c>
      <c r="E14" s="26" t="s">
        <v>115</v>
      </c>
    </row>
    <row r="15" spans="2:5" ht="16.5" thickBot="1">
      <c r="B15" s="28"/>
      <c r="C15" s="29"/>
      <c r="D15" s="29"/>
      <c r="E15" s="29"/>
    </row>
    <row r="17" spans="2:3" ht="15.75">
      <c r="B17" s="20" t="s">
        <v>15</v>
      </c>
      <c r="C17" s="30"/>
    </row>
    <row r="18" spans="2:3" ht="15.75">
      <c r="B18" s="20" t="s">
        <v>16</v>
      </c>
      <c r="C18" s="30"/>
    </row>
    <row r="20" spans="2:3" ht="15.75">
      <c r="B20" s="20" t="s">
        <v>17</v>
      </c>
      <c r="C20" s="20" t="s">
        <v>23</v>
      </c>
    </row>
    <row r="21" spans="2:3" ht="15.75">
      <c r="B21" s="20" t="s">
        <v>18</v>
      </c>
      <c r="C21" s="43" t="s">
        <v>38</v>
      </c>
    </row>
    <row r="24" ht="15.75">
      <c r="B24" s="31" t="s">
        <v>24</v>
      </c>
    </row>
    <row r="25" spans="1:256" ht="15.75">
      <c r="A25" s="54"/>
      <c r="B25" s="79" t="s">
        <v>32</v>
      </c>
      <c r="C25" s="5" t="s">
        <v>25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5.75">
      <c r="A26" s="54"/>
      <c r="B26" s="79"/>
      <c r="C26" s="6" t="s">
        <v>26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5.75">
      <c r="A27" s="54"/>
      <c r="B27" s="79"/>
      <c r="C27" s="5" t="s">
        <v>27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5.75">
      <c r="A28" s="54"/>
      <c r="B28" s="79"/>
      <c r="C28" s="5" t="s">
        <v>33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5.75">
      <c r="A29" s="54"/>
      <c r="B29" s="79" t="s">
        <v>0</v>
      </c>
      <c r="C29" s="79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5.75">
      <c r="A30" s="54"/>
      <c r="B30" s="79" t="s">
        <v>31</v>
      </c>
      <c r="C30" s="6" t="s">
        <v>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5.75">
      <c r="A31" s="54"/>
      <c r="B31" s="79"/>
      <c r="C31" s="45" t="s">
        <v>35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5.75">
      <c r="A32" s="54"/>
      <c r="B32" s="79"/>
      <c r="C32" s="5" t="s">
        <v>36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5.75">
      <c r="A33" s="54"/>
      <c r="B33" s="79"/>
      <c r="C33" s="5" t="s">
        <v>33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5.75">
      <c r="A34" s="54"/>
      <c r="B34" s="79" t="s">
        <v>28</v>
      </c>
      <c r="C34" s="5" t="s">
        <v>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5.75">
      <c r="A35" s="54"/>
      <c r="B35" s="79"/>
      <c r="C35" s="5" t="s">
        <v>29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5.75">
      <c r="A36" s="54"/>
      <c r="B36" s="79"/>
      <c r="C36" s="5" t="s">
        <v>30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5.75">
      <c r="A37" s="54"/>
      <c r="B37" s="79"/>
      <c r="C37" s="5" t="s">
        <v>33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5.75">
      <c r="A38" s="54"/>
      <c r="B38" s="79" t="s">
        <v>5</v>
      </c>
      <c r="C38" s="79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38"/>
  <sheetViews>
    <sheetView tabSelected="1" zoomScalePageLayoutView="0" workbookViewId="0" topLeftCell="A1">
      <pane xSplit="1" ySplit="6" topLeftCell="F2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37" sqref="P237"/>
    </sheetView>
  </sheetViews>
  <sheetFormatPr defaultColWidth="8.88671875" defaultRowHeight="15.75"/>
  <cols>
    <col min="1" max="1" width="25.5546875" style="34" customWidth="1"/>
    <col min="2" max="2" width="10.10546875" style="34" customWidth="1"/>
    <col min="3" max="3" width="11.4453125" style="34" customWidth="1"/>
    <col min="4" max="4" width="8.21484375" style="34" customWidth="1"/>
    <col min="5" max="5" width="6.99609375" style="34" bestFit="1" customWidth="1"/>
    <col min="6" max="6" width="12.10546875" style="34" customWidth="1"/>
    <col min="7" max="7" width="13.3359375" style="34" customWidth="1"/>
    <col min="8" max="8" width="15.10546875" style="34" customWidth="1"/>
    <col min="9" max="9" width="16.6640625" style="34" customWidth="1"/>
    <col min="10" max="10" width="6.99609375" style="34" bestFit="1" customWidth="1"/>
    <col min="11" max="11" width="12.5546875" style="34" bestFit="1" customWidth="1"/>
    <col min="12" max="12" width="12.4453125" style="34" bestFit="1" customWidth="1"/>
    <col min="13" max="13" width="10.21484375" style="34" bestFit="1" customWidth="1"/>
    <col min="14" max="14" width="6.99609375" style="34" bestFit="1" customWidth="1"/>
    <col min="15" max="15" width="9.88671875" style="34" customWidth="1"/>
    <col min="16" max="16" width="10.4453125" style="34" customWidth="1"/>
    <col min="17" max="16384" width="8.88671875" style="34" customWidth="1"/>
  </cols>
  <sheetData>
    <row r="1" ht="18.75">
      <c r="A1" s="43" t="s">
        <v>37</v>
      </c>
    </row>
    <row r="2" ht="18.75">
      <c r="F2" s="35"/>
    </row>
    <row r="3" spans="1:16" ht="18.75">
      <c r="A3" s="36"/>
      <c r="B3" s="83" t="s">
        <v>34</v>
      </c>
      <c r="C3" s="83"/>
      <c r="D3" s="83"/>
      <c r="E3" s="83"/>
      <c r="F3" s="83"/>
      <c r="G3" s="83"/>
      <c r="H3" s="83"/>
      <c r="I3" s="83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86" t="s">
        <v>43</v>
      </c>
      <c r="B5" s="84" t="s">
        <v>32</v>
      </c>
      <c r="C5" s="84"/>
      <c r="D5" s="84"/>
      <c r="E5" s="84"/>
      <c r="F5" s="85" t="s">
        <v>0</v>
      </c>
      <c r="G5" s="88" t="s">
        <v>31</v>
      </c>
      <c r="H5" s="89"/>
      <c r="I5" s="89"/>
      <c r="J5" s="90"/>
      <c r="K5" s="88" t="s">
        <v>28</v>
      </c>
      <c r="L5" s="89"/>
      <c r="M5" s="89"/>
      <c r="N5" s="90"/>
      <c r="O5" s="81" t="s">
        <v>5</v>
      </c>
      <c r="P5" s="81" t="s">
        <v>6</v>
      </c>
    </row>
    <row r="6" spans="1:16" ht="96.75" customHeight="1">
      <c r="A6" s="87"/>
      <c r="B6" s="50" t="s">
        <v>25</v>
      </c>
      <c r="C6" s="51" t="s">
        <v>26</v>
      </c>
      <c r="D6" s="52" t="s">
        <v>27</v>
      </c>
      <c r="E6" s="50" t="s">
        <v>33</v>
      </c>
      <c r="F6" s="81"/>
      <c r="G6" s="51" t="s">
        <v>1</v>
      </c>
      <c r="H6" s="52" t="s">
        <v>2</v>
      </c>
      <c r="I6" s="52" t="s">
        <v>3</v>
      </c>
      <c r="J6" s="53" t="s">
        <v>33</v>
      </c>
      <c r="K6" s="56" t="s">
        <v>4</v>
      </c>
      <c r="L6" s="56" t="s">
        <v>29</v>
      </c>
      <c r="M6" s="52" t="s">
        <v>30</v>
      </c>
      <c r="N6" s="50" t="s">
        <v>33</v>
      </c>
      <c r="O6" s="82"/>
      <c r="P6" s="82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7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7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7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8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8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8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49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83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96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83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 aca="true" t="shared" si="16" ref="P174:P181">+O174+N174+J174+E174+F174</f>
        <v>72085.69226099999</v>
      </c>
    </row>
    <row r="175" spans="1:16" s="2" customFormat="1" ht="18">
      <c r="A175" s="11">
        <v>43466</v>
      </c>
      <c r="B175" s="12">
        <v>3635.562445</v>
      </c>
      <c r="C175" s="14">
        <v>6699.435934</v>
      </c>
      <c r="D175" s="12">
        <v>13.454321</v>
      </c>
      <c r="E175" s="7">
        <f t="shared" si="12"/>
        <v>10348.4527</v>
      </c>
      <c r="F175" s="77"/>
      <c r="G175" s="12">
        <v>26618.718718</v>
      </c>
      <c r="H175" s="14">
        <v>4614.511213</v>
      </c>
      <c r="I175" s="12">
        <v>10491.367640999999</v>
      </c>
      <c r="J175" s="12">
        <f t="shared" si="13"/>
        <v>41724.597572</v>
      </c>
      <c r="K175" s="12">
        <v>5850.580121</v>
      </c>
      <c r="L175" s="78">
        <v>38.576351</v>
      </c>
      <c r="M175" s="12">
        <v>1157.060975</v>
      </c>
      <c r="N175" s="12">
        <f t="shared" si="14"/>
        <v>7046.217447</v>
      </c>
      <c r="O175" s="13">
        <v>4008.451660999999</v>
      </c>
      <c r="P175" s="7">
        <f t="shared" si="16"/>
        <v>63127.71938</v>
      </c>
    </row>
    <row r="176" spans="1:16" s="2" customFormat="1" ht="18">
      <c r="A176" s="11">
        <v>43497</v>
      </c>
      <c r="B176" s="12">
        <v>6813.642519</v>
      </c>
      <c r="C176" s="14">
        <v>5676.564583</v>
      </c>
      <c r="D176" s="12">
        <v>11.232376</v>
      </c>
      <c r="E176" s="7">
        <f t="shared" si="12"/>
        <v>12501.439478</v>
      </c>
      <c r="F176" s="77"/>
      <c r="G176" s="12">
        <v>26928.374337</v>
      </c>
      <c r="H176" s="14">
        <v>4682.426573000001</v>
      </c>
      <c r="I176" s="12">
        <v>8305.716069999999</v>
      </c>
      <c r="J176" s="12">
        <f t="shared" si="13"/>
        <v>39916.51698</v>
      </c>
      <c r="K176" s="12">
        <v>5297.128125</v>
      </c>
      <c r="L176" s="78">
        <v>76.084874</v>
      </c>
      <c r="M176" s="12">
        <v>553.995096</v>
      </c>
      <c r="N176" s="12">
        <f t="shared" si="14"/>
        <v>5927.208095</v>
      </c>
      <c r="O176" s="13">
        <v>3194.815902</v>
      </c>
      <c r="P176" s="7">
        <f t="shared" si="16"/>
        <v>61539.980455</v>
      </c>
    </row>
    <row r="177" spans="1:16" s="2" customFormat="1" ht="18">
      <c r="A177" s="11">
        <v>43525</v>
      </c>
      <c r="B177" s="12">
        <v>34235.256935</v>
      </c>
      <c r="C177" s="14">
        <v>9394.622852</v>
      </c>
      <c r="D177" s="12">
        <v>17.892672</v>
      </c>
      <c r="E177" s="7">
        <f t="shared" si="12"/>
        <v>43647.772459</v>
      </c>
      <c r="F177" s="77"/>
      <c r="G177" s="12">
        <v>24600.324756</v>
      </c>
      <c r="H177" s="14">
        <v>5833.753618</v>
      </c>
      <c r="I177" s="12">
        <v>8296.991965000001</v>
      </c>
      <c r="J177" s="12">
        <f t="shared" si="13"/>
        <v>38731.070339</v>
      </c>
      <c r="K177" s="12">
        <v>5715.719618</v>
      </c>
      <c r="L177" s="78">
        <v>34.62784</v>
      </c>
      <c r="M177" s="12">
        <v>690.812408</v>
      </c>
      <c r="N177" s="12">
        <f t="shared" si="14"/>
        <v>6441.159866</v>
      </c>
      <c r="O177" s="13">
        <v>2978.710564</v>
      </c>
      <c r="P177" s="7">
        <f t="shared" si="16"/>
        <v>91798.713228</v>
      </c>
    </row>
    <row r="178" spans="1:16" s="2" customFormat="1" ht="18">
      <c r="A178" s="11">
        <v>43556</v>
      </c>
      <c r="B178" s="12">
        <v>7434.64094</v>
      </c>
      <c r="C178" s="14">
        <v>6521.44524</v>
      </c>
      <c r="D178" s="12">
        <v>23.582413</v>
      </c>
      <c r="E178" s="7">
        <f t="shared" si="12"/>
        <v>13979.668593</v>
      </c>
      <c r="F178" s="77"/>
      <c r="G178" s="12">
        <v>26922.925177</v>
      </c>
      <c r="H178" s="14">
        <v>6329.846673</v>
      </c>
      <c r="I178" s="12">
        <v>9256.810709</v>
      </c>
      <c r="J178" s="12">
        <f t="shared" si="13"/>
        <v>42509.582559</v>
      </c>
      <c r="K178" s="12">
        <v>6532.247574</v>
      </c>
      <c r="L178" s="78">
        <v>10.623034</v>
      </c>
      <c r="M178" s="12">
        <v>720.263692</v>
      </c>
      <c r="N178" s="12">
        <f t="shared" si="14"/>
        <v>7263.1343</v>
      </c>
      <c r="O178" s="13">
        <v>4864.326055000001</v>
      </c>
      <c r="P178" s="7">
        <f t="shared" si="16"/>
        <v>68616.711507</v>
      </c>
    </row>
    <row r="179" spans="1:16" s="2" customFormat="1" ht="15.75">
      <c r="A179" s="11">
        <v>43586</v>
      </c>
      <c r="B179" s="12">
        <v>6223.307094</v>
      </c>
      <c r="C179" s="7">
        <v>4799.058323</v>
      </c>
      <c r="D179" s="12">
        <v>17.208088</v>
      </c>
      <c r="E179" s="7">
        <f t="shared" si="12"/>
        <v>11039.573505</v>
      </c>
      <c r="F179" s="10"/>
      <c r="G179" s="7">
        <v>27593.775434</v>
      </c>
      <c r="H179" s="12">
        <v>6503.381713000001</v>
      </c>
      <c r="I179" s="7">
        <v>8423.529572</v>
      </c>
      <c r="J179" s="12">
        <f t="shared" si="13"/>
        <v>42520.686719</v>
      </c>
      <c r="K179" s="7">
        <v>6965.40947082992</v>
      </c>
      <c r="L179" s="12">
        <v>15.397187</v>
      </c>
      <c r="M179" s="7">
        <v>581.650688</v>
      </c>
      <c r="N179" s="12">
        <f t="shared" si="14"/>
        <v>7562.457345829919</v>
      </c>
      <c r="O179" s="7">
        <v>3576.729471</v>
      </c>
      <c r="P179" s="7">
        <f t="shared" si="16"/>
        <v>64699.44704082992</v>
      </c>
    </row>
    <row r="180" spans="1:16" s="2" customFormat="1" ht="15.75">
      <c r="A180" s="11">
        <v>43617</v>
      </c>
      <c r="B180" s="12">
        <v>23336.218253</v>
      </c>
      <c r="C180" s="7">
        <v>5255.234721</v>
      </c>
      <c r="D180" s="12">
        <v>13.647641</v>
      </c>
      <c r="E180" s="7">
        <f t="shared" si="12"/>
        <v>28605.100615</v>
      </c>
      <c r="F180" s="10"/>
      <c r="G180" s="7">
        <v>27579.187805</v>
      </c>
      <c r="H180" s="12">
        <v>5978.207139</v>
      </c>
      <c r="I180" s="7">
        <v>9467.19956</v>
      </c>
      <c r="J180" s="12">
        <f t="shared" si="13"/>
        <v>43024.594504</v>
      </c>
      <c r="K180" s="7">
        <v>7673.827167</v>
      </c>
      <c r="L180" s="12">
        <v>38.873914</v>
      </c>
      <c r="M180" s="7">
        <v>641.364358</v>
      </c>
      <c r="N180" s="12">
        <f t="shared" si="14"/>
        <v>8354.065439</v>
      </c>
      <c r="O180" s="7">
        <v>3833.786631</v>
      </c>
      <c r="P180" s="7">
        <f t="shared" si="16"/>
        <v>83817.547189</v>
      </c>
    </row>
    <row r="181" spans="1:16" s="2" customFormat="1" ht="15.75">
      <c r="A181" s="11">
        <v>43647</v>
      </c>
      <c r="B181" s="12">
        <v>3815.206264</v>
      </c>
      <c r="C181" s="7">
        <v>4988.012213</v>
      </c>
      <c r="D181" s="12">
        <v>41.513847</v>
      </c>
      <c r="E181" s="7">
        <f t="shared" si="12"/>
        <v>8844.732324</v>
      </c>
      <c r="F181" s="10"/>
      <c r="G181" s="7">
        <v>28568.134055</v>
      </c>
      <c r="H181" s="12">
        <v>5453.939942</v>
      </c>
      <c r="I181" s="7">
        <v>10357.302596000001</v>
      </c>
      <c r="J181" s="12">
        <f t="shared" si="13"/>
        <v>44379.376593</v>
      </c>
      <c r="K181" s="7">
        <v>7415.656825</v>
      </c>
      <c r="L181" s="12">
        <v>7.306564</v>
      </c>
      <c r="M181" s="7">
        <v>769.339547436296</v>
      </c>
      <c r="N181" s="12">
        <f t="shared" si="14"/>
        <v>8192.302936436296</v>
      </c>
      <c r="O181" s="7">
        <v>4242.048484000019</v>
      </c>
      <c r="P181" s="7">
        <f t="shared" si="16"/>
        <v>65658.46033743632</v>
      </c>
    </row>
    <row r="182" spans="1:16" s="2" customFormat="1" ht="15.75">
      <c r="A182" s="11">
        <v>43678</v>
      </c>
      <c r="B182" s="12">
        <v>7258.145985</v>
      </c>
      <c r="C182" s="7">
        <v>4968.756939</v>
      </c>
      <c r="D182" s="12">
        <v>15.946172</v>
      </c>
      <c r="E182" s="7">
        <f t="shared" si="12"/>
        <v>12242.849096</v>
      </c>
      <c r="F182" s="10"/>
      <c r="G182" s="7">
        <v>32465.335192</v>
      </c>
      <c r="H182" s="12">
        <v>6476.802696999999</v>
      </c>
      <c r="I182" s="7">
        <v>12778.172677999999</v>
      </c>
      <c r="J182" s="12">
        <f t="shared" si="13"/>
        <v>51720.31056699999</v>
      </c>
      <c r="K182" s="7">
        <v>7293.043394</v>
      </c>
      <c r="L182" s="12">
        <v>7.292757</v>
      </c>
      <c r="M182" s="7">
        <v>619.08903166288</v>
      </c>
      <c r="N182" s="12">
        <f t="shared" si="14"/>
        <v>7919.425182662881</v>
      </c>
      <c r="O182" s="7">
        <v>4795.284693</v>
      </c>
      <c r="P182" s="7">
        <f>+O182+N182+J182+E182+F182</f>
        <v>76677.86953866288</v>
      </c>
    </row>
    <row r="183" spans="1:16" s="2" customFormat="1" ht="15.75">
      <c r="A183" s="11">
        <v>43709</v>
      </c>
      <c r="B183" s="12">
        <v>19476.690771</v>
      </c>
      <c r="C183" s="7">
        <v>5135.716433</v>
      </c>
      <c r="D183" s="12">
        <v>11.906413</v>
      </c>
      <c r="E183" s="7">
        <f t="shared" si="12"/>
        <v>24624.313617000003</v>
      </c>
      <c r="F183" s="10"/>
      <c r="G183" s="7">
        <v>29500.967796</v>
      </c>
      <c r="H183" s="12">
        <v>5660.7756739999995</v>
      </c>
      <c r="I183" s="7">
        <v>11369.395123</v>
      </c>
      <c r="J183" s="12">
        <f t="shared" si="13"/>
        <v>46531.138593</v>
      </c>
      <c r="K183" s="7">
        <v>6473.97024</v>
      </c>
      <c r="L183" s="12">
        <v>7.478003</v>
      </c>
      <c r="M183" s="7">
        <v>685.498060491456</v>
      </c>
      <c r="N183" s="12">
        <f t="shared" si="14"/>
        <v>7166.946303491456</v>
      </c>
      <c r="O183" s="7">
        <v>5596.03113</v>
      </c>
      <c r="P183" s="7">
        <f>+O183+N183+J183+E183+F183</f>
        <v>83918.42964349146</v>
      </c>
    </row>
    <row r="184" spans="1:16" s="2" customFormat="1" ht="15.75">
      <c r="A184" s="11">
        <v>43739</v>
      </c>
      <c r="B184" s="12">
        <v>11292.485925</v>
      </c>
      <c r="C184" s="7">
        <v>5787.695908</v>
      </c>
      <c r="D184" s="12">
        <v>29.434204</v>
      </c>
      <c r="E184" s="7">
        <f>+B184+C184+D184</f>
        <v>17109.616037000003</v>
      </c>
      <c r="F184" s="10"/>
      <c r="G184" s="7">
        <v>32646.616174</v>
      </c>
      <c r="H184" s="12">
        <v>8295.450442000001</v>
      </c>
      <c r="I184" s="7">
        <v>9805.344836</v>
      </c>
      <c r="J184" s="12">
        <f t="shared" si="13"/>
        <v>50747.411452</v>
      </c>
      <c r="K184" s="7">
        <v>7334.889505</v>
      </c>
      <c r="L184" s="12">
        <v>9.495579</v>
      </c>
      <c r="M184" s="7">
        <v>649.8880360327839</v>
      </c>
      <c r="N184" s="12">
        <f>+K184+L184+M184</f>
        <v>7994.273120032784</v>
      </c>
      <c r="O184" s="7">
        <v>3906.319374</v>
      </c>
      <c r="P184" s="7">
        <f>+O184+N184+J184+E184+F184</f>
        <v>79757.61998303278</v>
      </c>
    </row>
    <row r="185" spans="1:16" s="2" customFormat="1" ht="15.75">
      <c r="A185" s="11">
        <v>43770</v>
      </c>
      <c r="B185" s="12">
        <v>3165.071504</v>
      </c>
      <c r="C185" s="7">
        <v>5076.970496</v>
      </c>
      <c r="D185" s="12">
        <v>9.829104</v>
      </c>
      <c r="E185" s="7">
        <f>+B185+C185+D185</f>
        <v>8251.871104</v>
      </c>
      <c r="F185" s="10"/>
      <c r="G185" s="7">
        <v>30404.863493</v>
      </c>
      <c r="H185" s="12">
        <v>7202.439321</v>
      </c>
      <c r="I185" s="7">
        <v>9211.060324</v>
      </c>
      <c r="J185" s="12">
        <f t="shared" si="13"/>
        <v>46818.363138</v>
      </c>
      <c r="K185" s="7">
        <v>7429.990976</v>
      </c>
      <c r="L185" s="12">
        <v>22.757054</v>
      </c>
      <c r="M185" s="7">
        <v>645.014227103336</v>
      </c>
      <c r="N185" s="12">
        <f>+K185+L185+M185</f>
        <v>8097.762257103335</v>
      </c>
      <c r="O185" s="7">
        <v>5884.303105</v>
      </c>
      <c r="P185" s="7">
        <f>+O185+N185+J185+E185+F185</f>
        <v>69052.29960410333</v>
      </c>
    </row>
    <row r="186" spans="1:16" s="2" customFormat="1" ht="15.75">
      <c r="A186" s="11">
        <v>43800</v>
      </c>
      <c r="B186" s="12">
        <v>20441.365795</v>
      </c>
      <c r="C186" s="7">
        <v>6365.121926</v>
      </c>
      <c r="D186" s="12">
        <v>10.404575</v>
      </c>
      <c r="E186" s="7">
        <f>+B186+C186+D186</f>
        <v>26816.892296</v>
      </c>
      <c r="F186" s="10"/>
      <c r="G186" s="7">
        <v>27013.872288</v>
      </c>
      <c r="H186" s="12">
        <v>7295.833777999999</v>
      </c>
      <c r="I186" s="7">
        <v>7957.903095</v>
      </c>
      <c r="J186" s="12">
        <f t="shared" si="13"/>
        <v>42267.609161</v>
      </c>
      <c r="K186" s="7">
        <v>8177.412255</v>
      </c>
      <c r="L186" s="12">
        <v>55.484833</v>
      </c>
      <c r="M186" s="7">
        <v>608.52293</v>
      </c>
      <c r="N186" s="12">
        <f>+K186+L186+M186</f>
        <v>8841.420017999999</v>
      </c>
      <c r="O186" s="7">
        <v>3861.5981679999995</v>
      </c>
      <c r="P186" s="7">
        <f>+O186+N186+J186+E186+F186</f>
        <v>81787.519643</v>
      </c>
    </row>
    <row r="187" spans="1:18" s="2" customFormat="1" ht="15.75">
      <c r="A187" s="11">
        <v>43831</v>
      </c>
      <c r="B187" s="12">
        <v>6047.098546</v>
      </c>
      <c r="C187" s="7">
        <v>8289.855817</v>
      </c>
      <c r="D187" s="12">
        <v>22.640991</v>
      </c>
      <c r="E187" s="7">
        <f aca="true" t="shared" si="17" ref="E187:E196">+B187+C187+D187</f>
        <v>14359.595354000001</v>
      </c>
      <c r="F187" s="10"/>
      <c r="G187" s="7">
        <v>31103.233799</v>
      </c>
      <c r="H187" s="12">
        <v>7217.232024</v>
      </c>
      <c r="I187" s="7">
        <v>11222.727003</v>
      </c>
      <c r="J187" s="12">
        <f t="shared" si="13"/>
        <v>49543.192826</v>
      </c>
      <c r="K187" s="7">
        <v>7748.69333</v>
      </c>
      <c r="L187" s="12">
        <v>0</v>
      </c>
      <c r="M187" s="7">
        <v>1010.87661</v>
      </c>
      <c r="N187" s="12">
        <f aca="true" t="shared" si="18" ref="N187:N198">+K187+L187+M187</f>
        <v>8759.56994</v>
      </c>
      <c r="O187" s="7">
        <v>6733.396256000001</v>
      </c>
      <c r="P187" s="7">
        <f aca="true" t="shared" si="19" ref="P187:P194">+O187+N187+J187+E187+F187</f>
        <v>79395.754376</v>
      </c>
      <c r="R187" s="63"/>
    </row>
    <row r="188" spans="1:18" s="2" customFormat="1" ht="15.75">
      <c r="A188" s="11">
        <v>43862</v>
      </c>
      <c r="B188" s="12">
        <v>3452.477205</v>
      </c>
      <c r="C188" s="7">
        <v>5642.443539</v>
      </c>
      <c r="D188" s="12">
        <v>8.930415</v>
      </c>
      <c r="E188" s="7">
        <f t="shared" si="17"/>
        <v>9103.851159</v>
      </c>
      <c r="F188" s="10"/>
      <c r="G188" s="7">
        <v>28879.240197</v>
      </c>
      <c r="H188" s="12">
        <v>6084.674359000001</v>
      </c>
      <c r="I188" s="7">
        <v>9857.213208</v>
      </c>
      <c r="J188" s="12">
        <f t="shared" si="13"/>
        <v>44821.127764000004</v>
      </c>
      <c r="K188" s="7">
        <v>7109.548869</v>
      </c>
      <c r="L188" s="12">
        <v>17.333643</v>
      </c>
      <c r="M188" s="7">
        <v>743.61459012288</v>
      </c>
      <c r="N188" s="12">
        <f t="shared" si="18"/>
        <v>7870.49710212288</v>
      </c>
      <c r="O188" s="7">
        <v>3840.8509830000003</v>
      </c>
      <c r="P188" s="7">
        <f t="shared" si="19"/>
        <v>65636.32700812288</v>
      </c>
      <c r="R188" s="63"/>
    </row>
    <row r="189" spans="1:18" s="2" customFormat="1" ht="15.75">
      <c r="A189" s="11">
        <v>43891</v>
      </c>
      <c r="B189" s="12">
        <v>28647.996942</v>
      </c>
      <c r="C189" s="7">
        <v>9931.776682</v>
      </c>
      <c r="D189" s="12">
        <v>13.397473</v>
      </c>
      <c r="E189" s="7">
        <f t="shared" si="17"/>
        <v>38593.171097</v>
      </c>
      <c r="F189" s="10"/>
      <c r="G189" s="7">
        <v>30112.237877</v>
      </c>
      <c r="H189" s="12">
        <v>4554.385521</v>
      </c>
      <c r="I189" s="7">
        <v>9744.858085</v>
      </c>
      <c r="J189" s="12">
        <f t="shared" si="13"/>
        <v>44411.481482999996</v>
      </c>
      <c r="K189" s="7">
        <v>8002.299896</v>
      </c>
      <c r="L189" s="12">
        <v>41.353085</v>
      </c>
      <c r="M189" s="7">
        <v>625.673836798683</v>
      </c>
      <c r="N189" s="12">
        <f t="shared" si="18"/>
        <v>8669.326817798683</v>
      </c>
      <c r="O189" s="7">
        <v>5244.3767767360005</v>
      </c>
      <c r="P189" s="7">
        <f t="shared" si="19"/>
        <v>96918.35617453468</v>
      </c>
      <c r="R189" s="63"/>
    </row>
    <row r="190" spans="1:18" s="2" customFormat="1" ht="15.75">
      <c r="A190" s="11">
        <v>43922</v>
      </c>
      <c r="B190" s="57">
        <v>7054.181619</v>
      </c>
      <c r="C190" s="58">
        <v>7850.300621</v>
      </c>
      <c r="D190" s="57">
        <v>14.295278</v>
      </c>
      <c r="E190" s="58">
        <f t="shared" si="17"/>
        <v>14918.777518</v>
      </c>
      <c r="F190" s="71"/>
      <c r="G190" s="58">
        <v>28480.57201</v>
      </c>
      <c r="H190" s="57">
        <v>7067.928591</v>
      </c>
      <c r="I190" s="58">
        <v>8605.134858</v>
      </c>
      <c r="J190" s="57">
        <f t="shared" si="13"/>
        <v>44153.635459</v>
      </c>
      <c r="K190" s="58">
        <v>7726.694531</v>
      </c>
      <c r="L190" s="57">
        <v>0</v>
      </c>
      <c r="M190" s="58">
        <v>444.899487</v>
      </c>
      <c r="N190" s="57">
        <f t="shared" si="18"/>
        <v>8171.594018</v>
      </c>
      <c r="O190" s="58">
        <v>4708.205223</v>
      </c>
      <c r="P190" s="58">
        <f t="shared" si="19"/>
        <v>71952.212218</v>
      </c>
      <c r="R190" s="63"/>
    </row>
    <row r="191" spans="1:18" s="2" customFormat="1" ht="15.75">
      <c r="A191" s="11">
        <v>43952</v>
      </c>
      <c r="B191" s="57">
        <v>3804.716989</v>
      </c>
      <c r="C191" s="58">
        <v>5135.448941</v>
      </c>
      <c r="D191" s="57">
        <v>14.452281</v>
      </c>
      <c r="E191" s="58">
        <f t="shared" si="17"/>
        <v>8954.618210999999</v>
      </c>
      <c r="F191" s="71"/>
      <c r="G191" s="58">
        <v>24910.467113</v>
      </c>
      <c r="H191" s="57">
        <v>7023.397486</v>
      </c>
      <c r="I191" s="58">
        <v>8436.19507</v>
      </c>
      <c r="J191" s="57">
        <f t="shared" si="13"/>
        <v>40370.059669</v>
      </c>
      <c r="K191" s="58">
        <v>6897.81202</v>
      </c>
      <c r="L191" s="57">
        <v>0</v>
      </c>
      <c r="M191" s="58">
        <v>417.681374</v>
      </c>
      <c r="N191" s="57">
        <f t="shared" si="18"/>
        <v>7315.493394</v>
      </c>
      <c r="O191" s="58">
        <v>4082.452824</v>
      </c>
      <c r="P191" s="58">
        <f t="shared" si="19"/>
        <v>60722.62409800001</v>
      </c>
      <c r="R191" s="63"/>
    </row>
    <row r="192" spans="1:18" s="2" customFormat="1" ht="15.75">
      <c r="A192" s="11">
        <v>43983</v>
      </c>
      <c r="B192" s="57">
        <v>25394.02876</v>
      </c>
      <c r="C192" s="58">
        <v>5815.958483</v>
      </c>
      <c r="D192" s="57">
        <v>20.758626</v>
      </c>
      <c r="E192" s="58">
        <f t="shared" si="17"/>
        <v>31230.745869000002</v>
      </c>
      <c r="F192" s="71"/>
      <c r="G192" s="58">
        <v>31025.691151</v>
      </c>
      <c r="H192" s="57">
        <v>6736.633073</v>
      </c>
      <c r="I192" s="58">
        <v>8660.110309</v>
      </c>
      <c r="J192" s="57">
        <f t="shared" si="13"/>
        <v>46422.43453299999</v>
      </c>
      <c r="K192" s="58">
        <v>8530.572067</v>
      </c>
      <c r="L192" s="57">
        <v>0</v>
      </c>
      <c r="M192" s="58">
        <v>489.77886012544</v>
      </c>
      <c r="N192" s="57">
        <f t="shared" si="18"/>
        <v>9020.350927125439</v>
      </c>
      <c r="O192" s="58">
        <v>2709.560732</v>
      </c>
      <c r="P192" s="58">
        <f t="shared" si="19"/>
        <v>89383.09206112544</v>
      </c>
      <c r="R192" s="63"/>
    </row>
    <row r="193" spans="1:18" s="2" customFormat="1" ht="15.75">
      <c r="A193" s="11">
        <v>44013</v>
      </c>
      <c r="B193" s="57">
        <v>4186.017271</v>
      </c>
      <c r="C193" s="58">
        <v>4800.113089</v>
      </c>
      <c r="D193" s="57">
        <v>9.180798</v>
      </c>
      <c r="E193" s="58">
        <f t="shared" si="17"/>
        <v>8995.311157999999</v>
      </c>
      <c r="F193" s="71"/>
      <c r="G193" s="58">
        <v>33894.787995</v>
      </c>
      <c r="H193" s="57">
        <v>6468.789983</v>
      </c>
      <c r="I193" s="58">
        <v>11361.747689999998</v>
      </c>
      <c r="J193" s="57">
        <f t="shared" si="13"/>
        <v>51725.325668</v>
      </c>
      <c r="K193" s="58">
        <v>9416.456758</v>
      </c>
      <c r="L193" s="57">
        <v>0</v>
      </c>
      <c r="M193" s="58">
        <v>606.583552</v>
      </c>
      <c r="N193" s="57">
        <f t="shared" si="18"/>
        <v>10023.04031</v>
      </c>
      <c r="O193" s="58">
        <v>4670.960283</v>
      </c>
      <c r="P193" s="58">
        <f t="shared" si="19"/>
        <v>75414.63741899999</v>
      </c>
      <c r="R193" s="63"/>
    </row>
    <row r="194" spans="1:18" s="2" customFormat="1" ht="15.75">
      <c r="A194" s="60">
        <v>44044</v>
      </c>
      <c r="B194" s="57">
        <v>6023.952239</v>
      </c>
      <c r="C194" s="58">
        <v>5493.802166</v>
      </c>
      <c r="D194" s="57">
        <v>15.696679</v>
      </c>
      <c r="E194" s="58">
        <f t="shared" si="17"/>
        <v>11533.451084</v>
      </c>
      <c r="F194" s="71"/>
      <c r="G194" s="58">
        <v>34495.49155</v>
      </c>
      <c r="H194" s="57">
        <v>6282.769501</v>
      </c>
      <c r="I194" s="58">
        <v>12770.957336</v>
      </c>
      <c r="J194" s="57">
        <f t="shared" si="13"/>
        <v>53549.218387</v>
      </c>
      <c r="K194" s="58">
        <v>10752.740907</v>
      </c>
      <c r="L194" s="57">
        <v>0</v>
      </c>
      <c r="M194" s="58">
        <v>635.247794</v>
      </c>
      <c r="N194" s="57">
        <f t="shared" si="18"/>
        <v>11387.988701</v>
      </c>
      <c r="O194" s="58">
        <v>5898.5994519999995</v>
      </c>
      <c r="P194" s="58">
        <f t="shared" si="19"/>
        <v>82369.257624</v>
      </c>
      <c r="R194" s="63"/>
    </row>
    <row r="195" spans="1:20" s="2" customFormat="1" ht="15.75">
      <c r="A195" s="11">
        <v>44075</v>
      </c>
      <c r="B195" s="57">
        <v>21571.504559</v>
      </c>
      <c r="C195" s="58">
        <v>6398.381782</v>
      </c>
      <c r="D195" s="57">
        <v>19.205496</v>
      </c>
      <c r="E195" s="58">
        <f t="shared" si="17"/>
        <v>27989.091837</v>
      </c>
      <c r="F195" s="71"/>
      <c r="G195" s="58">
        <v>35089.633268</v>
      </c>
      <c r="H195" s="57">
        <v>6224.189547</v>
      </c>
      <c r="I195" s="58">
        <v>11140.193755</v>
      </c>
      <c r="J195" s="57">
        <f t="shared" si="13"/>
        <v>52454.01657</v>
      </c>
      <c r="K195" s="58">
        <v>11826.081157</v>
      </c>
      <c r="L195" s="57">
        <v>30.413443</v>
      </c>
      <c r="M195" s="58">
        <v>529.261751</v>
      </c>
      <c r="N195" s="57">
        <f t="shared" si="18"/>
        <v>12385.756351</v>
      </c>
      <c r="O195" s="58">
        <v>4921.721358</v>
      </c>
      <c r="P195" s="58">
        <f>+O195+N195+J195+E195+F195</f>
        <v>97750.586116</v>
      </c>
      <c r="Q195" s="59"/>
      <c r="R195" s="63"/>
      <c r="S195" s="59"/>
      <c r="T195" s="59"/>
    </row>
    <row r="196" spans="1:20" s="2" customFormat="1" ht="15.75">
      <c r="A196" s="11">
        <v>44105</v>
      </c>
      <c r="B196" s="57">
        <v>6945.791308</v>
      </c>
      <c r="C196" s="58">
        <v>5536.477723</v>
      </c>
      <c r="D196" s="57">
        <v>15.562109</v>
      </c>
      <c r="E196" s="58">
        <f t="shared" si="17"/>
        <v>12497.83114</v>
      </c>
      <c r="F196" s="71"/>
      <c r="G196" s="58">
        <v>28210.323212</v>
      </c>
      <c r="H196" s="57">
        <v>6750.963336</v>
      </c>
      <c r="I196" s="58">
        <v>10371.647981999999</v>
      </c>
      <c r="J196" s="57">
        <f t="shared" si="13"/>
        <v>45332.93453</v>
      </c>
      <c r="K196" s="58">
        <v>12103.164546</v>
      </c>
      <c r="L196" s="57">
        <v>11.366147</v>
      </c>
      <c r="M196" s="58">
        <v>764.769608</v>
      </c>
      <c r="N196" s="57">
        <f t="shared" si="18"/>
        <v>12879.300301000001</v>
      </c>
      <c r="O196" s="58">
        <v>4885.1281579999995</v>
      </c>
      <c r="P196" s="58">
        <f>+O196+N196+J196+E196+F196</f>
        <v>75595.194129</v>
      </c>
      <c r="Q196" s="59"/>
      <c r="R196" s="63"/>
      <c r="S196" s="59"/>
      <c r="T196" s="59"/>
    </row>
    <row r="197" spans="1:20" s="2" customFormat="1" ht="15.75">
      <c r="A197" s="11">
        <v>44136</v>
      </c>
      <c r="B197" s="57">
        <v>5351.900987</v>
      </c>
      <c r="C197" s="58">
        <v>5820.356152</v>
      </c>
      <c r="D197" s="57">
        <v>20.807188</v>
      </c>
      <c r="E197" s="58">
        <f>+B197+C197+D197</f>
        <v>11193.064327000002</v>
      </c>
      <c r="F197" s="71"/>
      <c r="G197" s="58">
        <v>31689.086076</v>
      </c>
      <c r="H197" s="57">
        <v>6785.9159500000005</v>
      </c>
      <c r="I197" s="58">
        <v>10673.970052</v>
      </c>
      <c r="J197" s="57">
        <f>+G197+H197+I197</f>
        <v>49148.972078000006</v>
      </c>
      <c r="K197" s="58">
        <v>11546.399437</v>
      </c>
      <c r="L197" s="57">
        <v>0</v>
      </c>
      <c r="M197" s="58">
        <v>632.211471</v>
      </c>
      <c r="N197" s="57">
        <f t="shared" si="18"/>
        <v>12178.610908</v>
      </c>
      <c r="O197" s="58">
        <v>4510.812611</v>
      </c>
      <c r="P197" s="58">
        <f>+O197+N197+J197+E197+F197</f>
        <v>77031.45992400001</v>
      </c>
      <c r="Q197" s="59"/>
      <c r="R197" s="63"/>
      <c r="S197" s="59"/>
      <c r="T197" s="59"/>
    </row>
    <row r="198" spans="1:20" s="2" customFormat="1" ht="15.75">
      <c r="A198" s="11">
        <v>44166</v>
      </c>
      <c r="B198" s="57">
        <v>21386.84694</v>
      </c>
      <c r="C198" s="58">
        <v>7746.322118</v>
      </c>
      <c r="D198" s="57">
        <v>18.487629</v>
      </c>
      <c r="E198" s="58">
        <f>+B198+C198+D198</f>
        <v>29151.656687</v>
      </c>
      <c r="F198" s="71"/>
      <c r="G198" s="58">
        <v>32292.95276</v>
      </c>
      <c r="H198" s="57">
        <v>7494.814071999999</v>
      </c>
      <c r="I198" s="58">
        <v>10889.358374</v>
      </c>
      <c r="J198" s="57">
        <f>+G198+H198+I198</f>
        <v>50677.125206</v>
      </c>
      <c r="K198" s="58">
        <v>12502.262904</v>
      </c>
      <c r="L198" s="57">
        <v>86.993099</v>
      </c>
      <c r="M198" s="58">
        <v>533.827936</v>
      </c>
      <c r="N198" s="57">
        <f t="shared" si="18"/>
        <v>13123.083938999998</v>
      </c>
      <c r="O198" s="58">
        <v>5369.58819</v>
      </c>
      <c r="P198" s="58">
        <f>+O198+N198+J198+E198+F198</f>
        <v>98321.45402199999</v>
      </c>
      <c r="Q198" s="59"/>
      <c r="R198" s="63"/>
      <c r="S198" s="59"/>
      <c r="T198" s="59"/>
    </row>
    <row r="199" spans="1:20" s="2" customFormat="1" ht="15.75">
      <c r="A199" s="11">
        <v>44197</v>
      </c>
      <c r="B199" s="57">
        <v>4984.775799</v>
      </c>
      <c r="C199" s="58">
        <v>9497.441855</v>
      </c>
      <c r="D199" s="57">
        <v>8.477266</v>
      </c>
      <c r="E199" s="58">
        <f aca="true" t="shared" si="20" ref="E199:E206">+B199+C199+D199</f>
        <v>14490.69492</v>
      </c>
      <c r="F199" s="71"/>
      <c r="G199" s="58">
        <v>32546.707331</v>
      </c>
      <c r="H199" s="57">
        <v>7180.7959900000005</v>
      </c>
      <c r="I199" s="58">
        <v>11243.651287</v>
      </c>
      <c r="J199" s="57">
        <f aca="true" t="shared" si="21" ref="J199:J206">+G199+H199+I199</f>
        <v>50971.154608000004</v>
      </c>
      <c r="K199" s="58">
        <v>10600.66604</v>
      </c>
      <c r="L199" s="57">
        <v>8.817003</v>
      </c>
      <c r="M199" s="58">
        <v>838.242581</v>
      </c>
      <c r="N199" s="57">
        <f aca="true" t="shared" si="22" ref="N199:N206">+K199+L199+M199</f>
        <v>11447.725624</v>
      </c>
      <c r="O199" s="58">
        <v>5989.576556</v>
      </c>
      <c r="P199" s="58">
        <f aca="true" t="shared" si="23" ref="P199:P206">+O199+N199+J199+E199+F199</f>
        <v>82899.151708</v>
      </c>
      <c r="Q199" s="59"/>
      <c r="R199" s="63"/>
      <c r="S199" s="59"/>
      <c r="T199" s="59"/>
    </row>
    <row r="200" spans="1:20" s="2" customFormat="1" ht="15.75">
      <c r="A200" s="11">
        <v>44228</v>
      </c>
      <c r="B200" s="57">
        <v>4631.658457</v>
      </c>
      <c r="C200" s="58">
        <v>6809.007788</v>
      </c>
      <c r="D200" s="57">
        <v>7.460852</v>
      </c>
      <c r="E200" s="58">
        <f t="shared" si="20"/>
        <v>11448.127097</v>
      </c>
      <c r="F200" s="71"/>
      <c r="G200" s="58">
        <v>29724.194968</v>
      </c>
      <c r="H200" s="57">
        <v>5899.080475</v>
      </c>
      <c r="I200" s="58">
        <v>9946.655064</v>
      </c>
      <c r="J200" s="57">
        <f t="shared" si="21"/>
        <v>45569.930507</v>
      </c>
      <c r="K200" s="58">
        <v>8951.747085</v>
      </c>
      <c r="L200" s="57">
        <v>66.059627</v>
      </c>
      <c r="M200" s="58">
        <v>574.182396</v>
      </c>
      <c r="N200" s="57">
        <f t="shared" si="22"/>
        <v>9591.989108000002</v>
      </c>
      <c r="O200" s="58">
        <v>6125.716937</v>
      </c>
      <c r="P200" s="58">
        <f t="shared" si="23"/>
        <v>72735.763649</v>
      </c>
      <c r="Q200" s="59"/>
      <c r="R200" s="63"/>
      <c r="S200" s="59"/>
      <c r="T200" s="59"/>
    </row>
    <row r="201" spans="1:20" s="2" customFormat="1" ht="15.75">
      <c r="A201" s="11">
        <v>44256</v>
      </c>
      <c r="B201" s="57">
        <v>24838.881268</v>
      </c>
      <c r="C201" s="58">
        <v>10084.245922</v>
      </c>
      <c r="D201" s="57">
        <v>17.267541</v>
      </c>
      <c r="E201" s="58">
        <f t="shared" si="20"/>
        <v>34940.394731</v>
      </c>
      <c r="F201" s="71"/>
      <c r="G201" s="58">
        <v>35011.960956</v>
      </c>
      <c r="H201" s="57">
        <v>8415.102584</v>
      </c>
      <c r="I201" s="58">
        <v>9668.909187000001</v>
      </c>
      <c r="J201" s="57">
        <f t="shared" si="21"/>
        <v>53095.972727</v>
      </c>
      <c r="K201" s="58">
        <v>11733.891806</v>
      </c>
      <c r="L201" s="57">
        <v>59.235153</v>
      </c>
      <c r="M201" s="58">
        <v>502.580305</v>
      </c>
      <c r="N201" s="57">
        <f t="shared" si="22"/>
        <v>12295.707263999999</v>
      </c>
      <c r="O201" s="58">
        <v>4954.509841</v>
      </c>
      <c r="P201" s="58">
        <f t="shared" si="23"/>
        <v>105286.58456300001</v>
      </c>
      <c r="Q201" s="59"/>
      <c r="R201" s="63"/>
      <c r="S201" s="59"/>
      <c r="T201" s="59"/>
    </row>
    <row r="202" spans="1:20" s="2" customFormat="1" ht="15.75">
      <c r="A202" s="11">
        <v>44287</v>
      </c>
      <c r="B202" s="57">
        <v>9649.593994</v>
      </c>
      <c r="C202" s="58">
        <v>9327.428963</v>
      </c>
      <c r="D202" s="57">
        <v>28.629045</v>
      </c>
      <c r="E202" s="58">
        <f t="shared" si="20"/>
        <v>19005.652002000003</v>
      </c>
      <c r="F202" s="71"/>
      <c r="G202" s="58">
        <v>35958.316011</v>
      </c>
      <c r="H202" s="57">
        <v>7220.804164</v>
      </c>
      <c r="I202" s="58">
        <v>10245.15816</v>
      </c>
      <c r="J202" s="57">
        <f t="shared" si="21"/>
        <v>53424.278335</v>
      </c>
      <c r="K202" s="58">
        <v>11346.44309</v>
      </c>
      <c r="L202" s="57">
        <v>16.625256</v>
      </c>
      <c r="M202" s="58">
        <v>480.583367</v>
      </c>
      <c r="N202" s="57">
        <f t="shared" si="22"/>
        <v>11843.651713</v>
      </c>
      <c r="O202" s="58">
        <v>5586.503027031999</v>
      </c>
      <c r="P202" s="58">
        <f t="shared" si="23"/>
        <v>89860.085077032</v>
      </c>
      <c r="Q202" s="59"/>
      <c r="R202" s="63"/>
      <c r="S202" s="59"/>
      <c r="T202" s="59"/>
    </row>
    <row r="203" spans="1:20" s="2" customFormat="1" ht="15.75">
      <c r="A203" s="11">
        <v>44317</v>
      </c>
      <c r="B203" s="57">
        <v>4944.088428</v>
      </c>
      <c r="C203" s="58">
        <v>6345.463763</v>
      </c>
      <c r="D203" s="57">
        <v>26.815025</v>
      </c>
      <c r="E203" s="58">
        <f t="shared" si="20"/>
        <v>11316.367215999999</v>
      </c>
      <c r="F203" s="71"/>
      <c r="G203" s="58">
        <v>33473.319833</v>
      </c>
      <c r="H203" s="57">
        <v>7081.0709</v>
      </c>
      <c r="I203" s="58">
        <v>9150.423137</v>
      </c>
      <c r="J203" s="57">
        <f t="shared" si="21"/>
        <v>49704.81387</v>
      </c>
      <c r="K203" s="58">
        <v>11274.241718</v>
      </c>
      <c r="L203" s="57">
        <v>12.656489</v>
      </c>
      <c r="M203" s="58">
        <v>701.765036</v>
      </c>
      <c r="N203" s="57">
        <f t="shared" si="22"/>
        <v>11988.663243</v>
      </c>
      <c r="O203" s="58">
        <v>6739.384976521</v>
      </c>
      <c r="P203" s="58">
        <f t="shared" si="23"/>
        <v>79749.22930552099</v>
      </c>
      <c r="Q203" s="59"/>
      <c r="R203" s="63"/>
      <c r="S203" s="59"/>
      <c r="T203" s="59"/>
    </row>
    <row r="204" spans="1:20" s="2" customFormat="1" ht="15.75">
      <c r="A204" s="11">
        <v>44348</v>
      </c>
      <c r="B204" s="57">
        <v>24476.466187</v>
      </c>
      <c r="C204" s="58">
        <v>6556.392156</v>
      </c>
      <c r="D204" s="57">
        <v>15.010782</v>
      </c>
      <c r="E204" s="58">
        <f t="shared" si="20"/>
        <v>31047.869125</v>
      </c>
      <c r="F204" s="71"/>
      <c r="G204" s="58">
        <v>37763.455011</v>
      </c>
      <c r="H204" s="57">
        <v>8444.218532</v>
      </c>
      <c r="I204" s="58">
        <v>9822.179358000001</v>
      </c>
      <c r="J204" s="57">
        <f t="shared" si="21"/>
        <v>56029.852901</v>
      </c>
      <c r="K204" s="58">
        <v>11785.870497</v>
      </c>
      <c r="L204" s="57">
        <v>11.996067</v>
      </c>
      <c r="M204" s="58">
        <v>487.064409</v>
      </c>
      <c r="N204" s="57">
        <f t="shared" si="22"/>
        <v>12284.930973</v>
      </c>
      <c r="O204" s="58">
        <v>5749.321154725</v>
      </c>
      <c r="P204" s="58">
        <f t="shared" si="23"/>
        <v>105111.974153725</v>
      </c>
      <c r="Q204" s="59"/>
      <c r="R204" s="63"/>
      <c r="S204" s="59"/>
      <c r="T204" s="59"/>
    </row>
    <row r="205" spans="1:20" s="70" customFormat="1" ht="15.75">
      <c r="A205" s="67">
        <v>44378</v>
      </c>
      <c r="B205" s="57">
        <v>5851.410669</v>
      </c>
      <c r="C205" s="58">
        <v>7818.706604</v>
      </c>
      <c r="D205" s="57">
        <v>44.783323</v>
      </c>
      <c r="E205" s="58">
        <f t="shared" si="20"/>
        <v>13714.900596</v>
      </c>
      <c r="F205" s="71"/>
      <c r="G205" s="58">
        <v>37856.268625</v>
      </c>
      <c r="H205" s="57">
        <v>7841.0094</v>
      </c>
      <c r="I205" s="58">
        <v>11048.173545</v>
      </c>
      <c r="J205" s="57">
        <f t="shared" si="21"/>
        <v>56745.45157</v>
      </c>
      <c r="K205" s="58">
        <v>11883.547427</v>
      </c>
      <c r="L205" s="57">
        <v>3.36986</v>
      </c>
      <c r="M205" s="58">
        <v>483.714408001184</v>
      </c>
      <c r="N205" s="57">
        <f t="shared" si="22"/>
        <v>12370.631695001184</v>
      </c>
      <c r="O205" s="58">
        <v>6612.074764</v>
      </c>
      <c r="P205" s="58">
        <f t="shared" si="23"/>
        <v>89443.05862500117</v>
      </c>
      <c r="Q205" s="68"/>
      <c r="R205" s="69"/>
      <c r="S205" s="68"/>
      <c r="T205" s="68"/>
    </row>
    <row r="206" spans="1:20" s="70" customFormat="1" ht="15.75">
      <c r="A206" s="11">
        <v>44409</v>
      </c>
      <c r="B206" s="57">
        <v>6772.761526</v>
      </c>
      <c r="C206" s="58">
        <v>6012.6633134700005</v>
      </c>
      <c r="D206" s="57">
        <v>22.3858</v>
      </c>
      <c r="E206" s="58">
        <f t="shared" si="20"/>
        <v>12807.81063947</v>
      </c>
      <c r="F206" s="71"/>
      <c r="G206" s="58">
        <v>44499.428834</v>
      </c>
      <c r="H206" s="57">
        <v>6870.7962720000005</v>
      </c>
      <c r="I206" s="58">
        <v>11914.477625</v>
      </c>
      <c r="J206" s="57">
        <f t="shared" si="21"/>
        <v>63284.702731</v>
      </c>
      <c r="K206" s="58">
        <v>12332.753414</v>
      </c>
      <c r="L206" s="57">
        <v>47.395398</v>
      </c>
      <c r="M206" s="58">
        <v>504.840562</v>
      </c>
      <c r="N206" s="57">
        <f t="shared" si="22"/>
        <v>12884.989374</v>
      </c>
      <c r="O206" s="58">
        <v>11446.8240023583</v>
      </c>
      <c r="P206" s="58">
        <f t="shared" si="23"/>
        <v>100424.3267468283</v>
      </c>
      <c r="Q206" s="68"/>
      <c r="R206" s="69"/>
      <c r="S206" s="68"/>
      <c r="T206" s="68"/>
    </row>
    <row r="207" spans="1:20" s="70" customFormat="1" ht="15.75">
      <c r="A207" s="67">
        <v>44440</v>
      </c>
      <c r="B207" s="57">
        <v>22163.469084</v>
      </c>
      <c r="C207" s="58">
        <v>6458.976755</v>
      </c>
      <c r="D207" s="57">
        <v>23.373854</v>
      </c>
      <c r="E207" s="58">
        <f aca="true" t="shared" si="24" ref="E207:E219">+B207+C207+D207</f>
        <v>28645.819693</v>
      </c>
      <c r="F207" s="71"/>
      <c r="G207" s="58">
        <v>38106.500632</v>
      </c>
      <c r="H207" s="57">
        <v>7320.548165</v>
      </c>
      <c r="I207" s="58">
        <v>11890.219264</v>
      </c>
      <c r="J207" s="57">
        <f aca="true" t="shared" si="25" ref="J207:J219">+G207+H207+I207</f>
        <v>57317.268061</v>
      </c>
      <c r="K207" s="58">
        <v>9691.928371</v>
      </c>
      <c r="L207" s="57">
        <v>6.139779</v>
      </c>
      <c r="M207" s="58">
        <v>575.999326</v>
      </c>
      <c r="N207" s="57">
        <f aca="true" t="shared" si="26" ref="N207:N219">+K207+L207+M207</f>
        <v>10274.067475999998</v>
      </c>
      <c r="O207" s="58">
        <v>7935.0499488449</v>
      </c>
      <c r="P207" s="58">
        <f aca="true" t="shared" si="27" ref="P207:P219">+O207+N207+J207+E207+F207</f>
        <v>104172.2051788449</v>
      </c>
      <c r="Q207" s="68"/>
      <c r="R207" s="69"/>
      <c r="S207" s="68"/>
      <c r="T207" s="68"/>
    </row>
    <row r="208" spans="1:20" s="70" customFormat="1" ht="15.75">
      <c r="A208" s="11">
        <v>44470</v>
      </c>
      <c r="B208" s="57">
        <v>6572.620563</v>
      </c>
      <c r="C208" s="58">
        <v>6318.402216</v>
      </c>
      <c r="D208" s="57">
        <v>68.813199</v>
      </c>
      <c r="E208" s="58">
        <f t="shared" si="24"/>
        <v>12959.835978000001</v>
      </c>
      <c r="F208" s="71"/>
      <c r="G208" s="58">
        <v>36497.295369</v>
      </c>
      <c r="H208" s="57">
        <v>8687.077524</v>
      </c>
      <c r="I208" s="58">
        <v>12226.44287</v>
      </c>
      <c r="J208" s="57">
        <f t="shared" si="25"/>
        <v>57410.815763</v>
      </c>
      <c r="K208" s="58">
        <v>7707.724654</v>
      </c>
      <c r="L208" s="57">
        <v>45.202448</v>
      </c>
      <c r="M208" s="58">
        <v>411.199048</v>
      </c>
      <c r="N208" s="57">
        <f t="shared" si="26"/>
        <v>8164.12615</v>
      </c>
      <c r="O208" s="58">
        <v>6766.385069999999</v>
      </c>
      <c r="P208" s="58">
        <f t="shared" si="27"/>
        <v>85301.16296100001</v>
      </c>
      <c r="Q208" s="68"/>
      <c r="R208" s="69"/>
      <c r="S208" s="68"/>
      <c r="T208" s="68"/>
    </row>
    <row r="209" spans="1:20" s="70" customFormat="1" ht="15.75">
      <c r="A209" s="67">
        <v>44501</v>
      </c>
      <c r="B209" s="57">
        <v>4483.709482</v>
      </c>
      <c r="C209" s="58">
        <v>6194.678194</v>
      </c>
      <c r="D209" s="57">
        <v>32.881089</v>
      </c>
      <c r="E209" s="58">
        <f t="shared" si="24"/>
        <v>10711.268765</v>
      </c>
      <c r="F209" s="71"/>
      <c r="G209" s="58">
        <v>38222.843554</v>
      </c>
      <c r="H209" s="57">
        <v>7552.344426</v>
      </c>
      <c r="I209" s="58">
        <v>11310.766562</v>
      </c>
      <c r="J209" s="57">
        <f t="shared" si="25"/>
        <v>57085.95454200001</v>
      </c>
      <c r="K209" s="58">
        <v>7648.550015</v>
      </c>
      <c r="L209" s="57">
        <v>110.820079</v>
      </c>
      <c r="M209" s="58">
        <v>487.372262</v>
      </c>
      <c r="N209" s="57">
        <f t="shared" si="26"/>
        <v>8246.742356</v>
      </c>
      <c r="O209" s="58">
        <v>6231.544958</v>
      </c>
      <c r="P209" s="58">
        <f t="shared" si="27"/>
        <v>82275.51062100001</v>
      </c>
      <c r="Q209" s="68"/>
      <c r="R209" s="69"/>
      <c r="S209" s="68"/>
      <c r="T209" s="68"/>
    </row>
    <row r="210" spans="1:20" s="70" customFormat="1" ht="15.75">
      <c r="A210" s="11">
        <v>44531</v>
      </c>
      <c r="B210" s="61">
        <v>21353.955248</v>
      </c>
      <c r="C210" s="62">
        <v>7597.016192</v>
      </c>
      <c r="D210" s="61">
        <v>25.151264</v>
      </c>
      <c r="E210" s="62">
        <f t="shared" si="24"/>
        <v>28976.122703999998</v>
      </c>
      <c r="F210" s="73"/>
      <c r="G210" s="62">
        <v>38340.860257</v>
      </c>
      <c r="H210" s="61">
        <v>9066.354985</v>
      </c>
      <c r="I210" s="62">
        <v>10511.514293999999</v>
      </c>
      <c r="J210" s="61">
        <f t="shared" si="25"/>
        <v>57918.729536</v>
      </c>
      <c r="K210" s="62">
        <v>8133.913935</v>
      </c>
      <c r="L210" s="61">
        <v>28.380946</v>
      </c>
      <c r="M210" s="62">
        <v>457.115783</v>
      </c>
      <c r="N210" s="61">
        <f t="shared" si="26"/>
        <v>8619.410663999999</v>
      </c>
      <c r="O210" s="62">
        <v>6098.207479</v>
      </c>
      <c r="P210" s="62">
        <f t="shared" si="27"/>
        <v>101612.47038299999</v>
      </c>
      <c r="Q210" s="68"/>
      <c r="R210" s="69"/>
      <c r="S210" s="68"/>
      <c r="T210" s="68"/>
    </row>
    <row r="211" spans="1:20" s="70" customFormat="1" ht="15.75">
      <c r="A211" s="72">
        <v>44562</v>
      </c>
      <c r="B211" s="57">
        <v>7041.728757</v>
      </c>
      <c r="C211" s="58">
        <v>11756.211424</v>
      </c>
      <c r="D211" s="57">
        <v>45.914524</v>
      </c>
      <c r="E211" s="58">
        <f t="shared" si="24"/>
        <v>18843.854704999998</v>
      </c>
      <c r="F211" s="71"/>
      <c r="G211" s="58">
        <v>39220.958421</v>
      </c>
      <c r="H211" s="57">
        <v>3587.129168</v>
      </c>
      <c r="I211" s="58">
        <v>11831.813268</v>
      </c>
      <c r="J211" s="57">
        <f t="shared" si="25"/>
        <v>54639.900857</v>
      </c>
      <c r="K211" s="58">
        <v>11855.785556</v>
      </c>
      <c r="L211" s="57">
        <v>17.963908</v>
      </c>
      <c r="M211" s="58">
        <v>951.067294</v>
      </c>
      <c r="N211" s="57">
        <f t="shared" si="26"/>
        <v>12824.816758</v>
      </c>
      <c r="O211" s="58">
        <v>7916.908523</v>
      </c>
      <c r="P211" s="58">
        <f t="shared" si="27"/>
        <v>94225.480843</v>
      </c>
      <c r="Q211" s="68"/>
      <c r="R211" s="69"/>
      <c r="S211" s="68"/>
      <c r="T211" s="68"/>
    </row>
    <row r="212" spans="1:20" s="70" customFormat="1" ht="15.75">
      <c r="A212" s="76">
        <v>44593</v>
      </c>
      <c r="B212" s="57">
        <v>6999.108086</v>
      </c>
      <c r="C212" s="58">
        <v>6870.716867</v>
      </c>
      <c r="D212" s="57">
        <v>24.886081</v>
      </c>
      <c r="E212" s="58">
        <f t="shared" si="24"/>
        <v>13894.711034</v>
      </c>
      <c r="F212" s="71"/>
      <c r="G212" s="58">
        <v>37865.44781</v>
      </c>
      <c r="H212" s="57">
        <v>6868.385316</v>
      </c>
      <c r="I212" s="58">
        <v>9393.778796999999</v>
      </c>
      <c r="J212" s="57">
        <f t="shared" si="25"/>
        <v>54127.611923</v>
      </c>
      <c r="K212" s="58">
        <v>7296.500623</v>
      </c>
      <c r="L212" s="57">
        <v>59.216367</v>
      </c>
      <c r="M212" s="58">
        <v>471.931109</v>
      </c>
      <c r="N212" s="57">
        <f t="shared" si="26"/>
        <v>7827.648099</v>
      </c>
      <c r="O212" s="58">
        <v>5718.026507412001</v>
      </c>
      <c r="P212" s="58">
        <f t="shared" si="27"/>
        <v>81567.997563412</v>
      </c>
      <c r="Q212" s="68"/>
      <c r="R212" s="69"/>
      <c r="S212" s="68"/>
      <c r="T212" s="68"/>
    </row>
    <row r="213" spans="1:20" s="70" customFormat="1" ht="15.75">
      <c r="A213" s="72">
        <v>44621</v>
      </c>
      <c r="B213" s="57">
        <v>56861.212513</v>
      </c>
      <c r="C213" s="58">
        <v>10802.059737</v>
      </c>
      <c r="D213" s="57">
        <v>23.612196</v>
      </c>
      <c r="E213" s="58">
        <f t="shared" si="24"/>
        <v>67686.884446</v>
      </c>
      <c r="F213" s="71"/>
      <c r="G213" s="58">
        <v>37106.593733</v>
      </c>
      <c r="H213" s="57">
        <v>7429.0198230000005</v>
      </c>
      <c r="I213" s="58">
        <v>8316.013783</v>
      </c>
      <c r="J213" s="57">
        <f t="shared" si="25"/>
        <v>52851.627339000006</v>
      </c>
      <c r="K213" s="58">
        <v>8714.462896</v>
      </c>
      <c r="L213" s="57">
        <v>39.478253</v>
      </c>
      <c r="M213" s="58">
        <v>600.143214</v>
      </c>
      <c r="N213" s="57">
        <f t="shared" si="26"/>
        <v>9354.084362999998</v>
      </c>
      <c r="O213" s="58">
        <v>5481.573588360499</v>
      </c>
      <c r="P213" s="58">
        <f t="shared" si="27"/>
        <v>135374.1697363605</v>
      </c>
      <c r="Q213" s="68"/>
      <c r="R213" s="69"/>
      <c r="S213" s="68"/>
      <c r="T213" s="68"/>
    </row>
    <row r="214" spans="1:20" s="70" customFormat="1" ht="15.75">
      <c r="A214" s="72">
        <v>44652</v>
      </c>
      <c r="B214" s="57">
        <v>7502.650576</v>
      </c>
      <c r="C214" s="58">
        <v>9990.82236</v>
      </c>
      <c r="D214" s="57">
        <v>34.611226</v>
      </c>
      <c r="E214" s="58">
        <f>+B214+C214+D214</f>
        <v>17528.084162</v>
      </c>
      <c r="F214" s="71"/>
      <c r="G214" s="58">
        <v>39584.220199</v>
      </c>
      <c r="H214" s="57">
        <v>6835.879534000001</v>
      </c>
      <c r="I214" s="58">
        <v>10299.475964</v>
      </c>
      <c r="J214" s="57">
        <f>+G214+H214+I214</f>
        <v>56719.575697</v>
      </c>
      <c r="K214" s="58">
        <v>8474.326184</v>
      </c>
      <c r="L214" s="57">
        <v>14.352249</v>
      </c>
      <c r="M214" s="58">
        <v>486.204688</v>
      </c>
      <c r="N214" s="57">
        <f>+K214+L214+M214</f>
        <v>8974.883120999999</v>
      </c>
      <c r="O214" s="58">
        <v>6228.593424932</v>
      </c>
      <c r="P214" s="58">
        <f t="shared" si="27"/>
        <v>89451.136404932</v>
      </c>
      <c r="Q214" s="68"/>
      <c r="R214" s="69"/>
      <c r="S214" s="68"/>
      <c r="T214" s="68"/>
    </row>
    <row r="215" spans="1:20" s="70" customFormat="1" ht="15.75">
      <c r="A215" s="72">
        <v>44682</v>
      </c>
      <c r="B215" s="57">
        <v>4580.533744</v>
      </c>
      <c r="C215" s="58">
        <v>8949.378944</v>
      </c>
      <c r="D215" s="57">
        <v>45.894249</v>
      </c>
      <c r="E215" s="58">
        <f>+B215+C215+D215</f>
        <v>13575.806937000001</v>
      </c>
      <c r="F215" s="71"/>
      <c r="G215" s="58">
        <v>39473.589156</v>
      </c>
      <c r="H215" s="57">
        <v>5975.077173000001</v>
      </c>
      <c r="I215" s="58">
        <v>10245.612449</v>
      </c>
      <c r="J215" s="57">
        <f>+G215+H215+I215</f>
        <v>55694.278778</v>
      </c>
      <c r="K215" s="58">
        <v>7589.070533</v>
      </c>
      <c r="L215" s="57">
        <v>4.277798</v>
      </c>
      <c r="M215" s="58">
        <v>439.844953</v>
      </c>
      <c r="N215" s="57">
        <f>+K215+L215+M215</f>
        <v>8033.193284</v>
      </c>
      <c r="O215" s="58">
        <v>6904.6141001376</v>
      </c>
      <c r="P215" s="58">
        <f t="shared" si="27"/>
        <v>84207.8930991376</v>
      </c>
      <c r="Q215" s="68"/>
      <c r="R215" s="69"/>
      <c r="S215" s="68"/>
      <c r="T215" s="68"/>
    </row>
    <row r="216" spans="1:20" s="70" customFormat="1" ht="15.75">
      <c r="A216" s="72">
        <v>44713</v>
      </c>
      <c r="B216" s="57">
        <v>31652.565675</v>
      </c>
      <c r="C216" s="58">
        <v>7379.291654</v>
      </c>
      <c r="D216" s="57">
        <v>25.71501</v>
      </c>
      <c r="E216" s="58">
        <f>+B216+C216+D216</f>
        <v>39057.572339</v>
      </c>
      <c r="F216" s="71"/>
      <c r="G216" s="58">
        <v>46545.983861</v>
      </c>
      <c r="H216" s="57">
        <v>6416.916249</v>
      </c>
      <c r="I216" s="58">
        <v>11151.622809</v>
      </c>
      <c r="J216" s="57">
        <f>+G216+H216+I216</f>
        <v>64114.522919</v>
      </c>
      <c r="K216" s="58">
        <v>11013.060499</v>
      </c>
      <c r="L216" s="57">
        <v>4.17828</v>
      </c>
      <c r="M216" s="58">
        <v>522.582060085216</v>
      </c>
      <c r="N216" s="57">
        <f>+K216+L216+M216</f>
        <v>11539.820839085216</v>
      </c>
      <c r="O216" s="58">
        <v>8497.997684</v>
      </c>
      <c r="P216" s="58">
        <f t="shared" si="27"/>
        <v>123209.91378108523</v>
      </c>
      <c r="Q216" s="68"/>
      <c r="R216" s="69"/>
      <c r="S216" s="68"/>
      <c r="T216" s="68"/>
    </row>
    <row r="217" spans="1:20" s="70" customFormat="1" ht="15.75">
      <c r="A217" s="72">
        <v>44743</v>
      </c>
      <c r="B217" s="57">
        <v>13314.364652</v>
      </c>
      <c r="C217" s="58">
        <v>9657.188694</v>
      </c>
      <c r="D217" s="57">
        <v>30.44833</v>
      </c>
      <c r="E217" s="58">
        <f t="shared" si="24"/>
        <v>23002.001676</v>
      </c>
      <c r="F217" s="71"/>
      <c r="G217" s="58">
        <v>44602.744014</v>
      </c>
      <c r="H217" s="57">
        <v>7917.9213629999995</v>
      </c>
      <c r="I217" s="58">
        <v>11027.575546</v>
      </c>
      <c r="J217" s="57">
        <f t="shared" si="25"/>
        <v>63548.240923000005</v>
      </c>
      <c r="K217" s="58">
        <v>8929.955427</v>
      </c>
      <c r="L217" s="57">
        <v>20.722909</v>
      </c>
      <c r="M217" s="58">
        <v>739.704797</v>
      </c>
      <c r="N217" s="57">
        <f t="shared" si="26"/>
        <v>9690.383133000001</v>
      </c>
      <c r="O217" s="58">
        <v>6024.030245</v>
      </c>
      <c r="P217" s="58">
        <f t="shared" si="27"/>
        <v>102264.655977</v>
      </c>
      <c r="Q217" s="68"/>
      <c r="R217" s="69"/>
      <c r="S217" s="68"/>
      <c r="T217" s="68"/>
    </row>
    <row r="218" spans="1:20" s="70" customFormat="1" ht="15.75">
      <c r="A218" s="72">
        <v>44774</v>
      </c>
      <c r="B218" s="57">
        <v>8089.268413</v>
      </c>
      <c r="C218" s="58">
        <v>10293.68906</v>
      </c>
      <c r="D218" s="57">
        <v>28.293447</v>
      </c>
      <c r="E218" s="58">
        <f t="shared" si="24"/>
        <v>18411.250920000002</v>
      </c>
      <c r="F218" s="71"/>
      <c r="G218" s="58">
        <v>42218.20213</v>
      </c>
      <c r="H218" s="57">
        <v>5052.943628</v>
      </c>
      <c r="I218" s="58">
        <v>11865.306132000002</v>
      </c>
      <c r="J218" s="57">
        <f t="shared" si="25"/>
        <v>59136.45189</v>
      </c>
      <c r="K218" s="58">
        <v>10381.591067</v>
      </c>
      <c r="L218" s="57">
        <v>7.523654</v>
      </c>
      <c r="M218" s="58">
        <v>889.244764</v>
      </c>
      <c r="N218" s="57">
        <f t="shared" si="26"/>
        <v>11278.359485</v>
      </c>
      <c r="O218" s="58">
        <v>7782.511187</v>
      </c>
      <c r="P218" s="58">
        <f t="shared" si="27"/>
        <v>96608.573482</v>
      </c>
      <c r="Q218" s="68"/>
      <c r="R218" s="69"/>
      <c r="S218" s="68"/>
      <c r="T218" s="68"/>
    </row>
    <row r="219" spans="1:20" s="70" customFormat="1" ht="15.75">
      <c r="A219" s="72">
        <v>44805</v>
      </c>
      <c r="B219" s="57">
        <v>32280.261116</v>
      </c>
      <c r="C219" s="58">
        <v>8129.983097</v>
      </c>
      <c r="D219" s="57">
        <v>20.2063</v>
      </c>
      <c r="E219" s="58">
        <f t="shared" si="24"/>
        <v>40430.450512999996</v>
      </c>
      <c r="F219" s="71"/>
      <c r="G219" s="58">
        <v>46723.462659</v>
      </c>
      <c r="H219" s="57">
        <v>5648.64932</v>
      </c>
      <c r="I219" s="58">
        <v>12301.317451</v>
      </c>
      <c r="J219" s="57">
        <f t="shared" si="25"/>
        <v>64673.42943</v>
      </c>
      <c r="K219" s="58">
        <v>8316.528748</v>
      </c>
      <c r="L219" s="57">
        <v>2.466858</v>
      </c>
      <c r="M219" s="58">
        <v>785.553867</v>
      </c>
      <c r="N219" s="57">
        <f t="shared" si="26"/>
        <v>9104.549473000001</v>
      </c>
      <c r="O219" s="58">
        <v>7494.572203</v>
      </c>
      <c r="P219" s="58">
        <f t="shared" si="27"/>
        <v>121703.00161899999</v>
      </c>
      <c r="Q219" s="68"/>
      <c r="R219" s="69"/>
      <c r="S219" s="68"/>
      <c r="T219" s="68"/>
    </row>
    <row r="220" spans="1:20" s="70" customFormat="1" ht="15.75">
      <c r="A220" s="72">
        <v>44835</v>
      </c>
      <c r="B220" s="57">
        <v>8109.539909</v>
      </c>
      <c r="C220" s="58">
        <v>7464.993597</v>
      </c>
      <c r="D220" s="57">
        <v>22.10097</v>
      </c>
      <c r="E220" s="58">
        <f aca="true" t="shared" si="28" ref="E220:E236">+B220+C220+D220</f>
        <v>15596.634476</v>
      </c>
      <c r="F220" s="71"/>
      <c r="G220" s="58">
        <v>47769.676901</v>
      </c>
      <c r="H220" s="57">
        <v>8623.372916</v>
      </c>
      <c r="I220" s="58">
        <v>12184.835588999998</v>
      </c>
      <c r="J220" s="57">
        <f aca="true" t="shared" si="29" ref="J220:J236">+G220+H220+I220</f>
        <v>68577.885406</v>
      </c>
      <c r="K220" s="58">
        <v>7904.319041</v>
      </c>
      <c r="L220" s="57">
        <v>37.207836</v>
      </c>
      <c r="M220" s="58">
        <v>623.006166</v>
      </c>
      <c r="N220" s="57">
        <f aca="true" t="shared" si="30" ref="N220:N236">+K220+L220+M220</f>
        <v>8564.533043</v>
      </c>
      <c r="O220" s="58">
        <v>4504.648012</v>
      </c>
      <c r="P220" s="58">
        <f aca="true" t="shared" si="31" ref="P220:P236">+O220+N220+J220+E220+F220</f>
        <v>97243.70093699999</v>
      </c>
      <c r="Q220" s="68"/>
      <c r="R220" s="69"/>
      <c r="S220" s="68"/>
      <c r="T220" s="68"/>
    </row>
    <row r="221" spans="1:20" s="70" customFormat="1" ht="15.75">
      <c r="A221" s="72">
        <v>44866</v>
      </c>
      <c r="B221" s="57">
        <v>3934.048426</v>
      </c>
      <c r="C221" s="58">
        <v>8452.822463</v>
      </c>
      <c r="D221" s="57">
        <v>23.618144</v>
      </c>
      <c r="E221" s="58">
        <f t="shared" si="28"/>
        <v>12410.489033</v>
      </c>
      <c r="F221" s="71"/>
      <c r="G221" s="58">
        <v>39466.42146</v>
      </c>
      <c r="H221" s="57">
        <v>6834.798848</v>
      </c>
      <c r="I221" s="58">
        <v>10739.9851</v>
      </c>
      <c r="J221" s="57">
        <f t="shared" si="29"/>
        <v>57041.205407999994</v>
      </c>
      <c r="K221" s="58">
        <v>7356.667468</v>
      </c>
      <c r="L221" s="57">
        <v>4.972061</v>
      </c>
      <c r="M221" s="58">
        <v>733.347832</v>
      </c>
      <c r="N221" s="57">
        <f t="shared" si="30"/>
        <v>8094.987361</v>
      </c>
      <c r="O221" s="58">
        <v>6702.261801</v>
      </c>
      <c r="P221" s="58">
        <f t="shared" si="31"/>
        <v>84248.943603</v>
      </c>
      <c r="Q221" s="68"/>
      <c r="R221" s="69"/>
      <c r="S221" s="68"/>
      <c r="T221" s="68"/>
    </row>
    <row r="222" spans="1:20" s="70" customFormat="1" ht="15.75">
      <c r="A222" s="72">
        <v>44896</v>
      </c>
      <c r="B222" s="57">
        <v>30534.901511</v>
      </c>
      <c r="C222" s="58">
        <v>9240.201824</v>
      </c>
      <c r="D222" s="57">
        <v>56.612975</v>
      </c>
      <c r="E222" s="58">
        <f t="shared" si="28"/>
        <v>39831.716309999996</v>
      </c>
      <c r="F222" s="71"/>
      <c r="G222" s="58">
        <v>47916.099512</v>
      </c>
      <c r="H222" s="57">
        <v>7948.216597000001</v>
      </c>
      <c r="I222" s="58">
        <v>11770.676237</v>
      </c>
      <c r="J222" s="57">
        <f t="shared" si="29"/>
        <v>67634.992346</v>
      </c>
      <c r="K222" s="58">
        <v>8874.965678</v>
      </c>
      <c r="L222" s="57">
        <v>8.259277</v>
      </c>
      <c r="M222" s="58">
        <v>770.365048</v>
      </c>
      <c r="N222" s="57">
        <f t="shared" si="30"/>
        <v>9653.590003</v>
      </c>
      <c r="O222" s="58">
        <v>6903.058122</v>
      </c>
      <c r="P222" s="58">
        <f t="shared" si="31"/>
        <v>124023.35678099998</v>
      </c>
      <c r="Q222" s="68"/>
      <c r="R222" s="69"/>
      <c r="S222" s="68"/>
      <c r="T222" s="68"/>
    </row>
    <row r="223" spans="1:20" s="70" customFormat="1" ht="15.75">
      <c r="A223" s="72">
        <v>44927</v>
      </c>
      <c r="B223" s="57">
        <v>6468.293944</v>
      </c>
      <c r="C223" s="58">
        <v>15007.861142</v>
      </c>
      <c r="D223" s="57">
        <v>43.876365</v>
      </c>
      <c r="E223" s="58">
        <f t="shared" si="28"/>
        <v>21520.031451</v>
      </c>
      <c r="F223" s="71"/>
      <c r="G223" s="58">
        <v>46369.820682</v>
      </c>
      <c r="H223" s="57">
        <v>6200.278818000001</v>
      </c>
      <c r="I223" s="58">
        <v>11483.45924</v>
      </c>
      <c r="J223" s="57">
        <f t="shared" si="29"/>
        <v>64053.55873999999</v>
      </c>
      <c r="K223" s="58">
        <v>8002.204211</v>
      </c>
      <c r="L223" s="57">
        <v>4.974577</v>
      </c>
      <c r="M223" s="58">
        <v>1374.610074</v>
      </c>
      <c r="N223" s="57">
        <f t="shared" si="30"/>
        <v>9381.788862</v>
      </c>
      <c r="O223" s="58">
        <v>3574.9793369999998</v>
      </c>
      <c r="P223" s="58">
        <f t="shared" si="31"/>
        <v>98530.35839</v>
      </c>
      <c r="Q223" s="68"/>
      <c r="R223" s="69"/>
      <c r="S223" s="68"/>
      <c r="T223" s="68"/>
    </row>
    <row r="224" spans="1:20" s="70" customFormat="1" ht="15.75">
      <c r="A224" s="72">
        <v>44958</v>
      </c>
      <c r="B224" s="57">
        <v>3709.609557</v>
      </c>
      <c r="C224" s="58">
        <v>10818.237729</v>
      </c>
      <c r="D224" s="57">
        <v>29.465019</v>
      </c>
      <c r="E224" s="58">
        <f t="shared" si="28"/>
        <v>14557.312305</v>
      </c>
      <c r="F224" s="71"/>
      <c r="G224" s="58">
        <v>43904.167021</v>
      </c>
      <c r="H224" s="57">
        <v>4809.596077</v>
      </c>
      <c r="I224" s="58">
        <v>10759.060153999999</v>
      </c>
      <c r="J224" s="57">
        <f t="shared" si="29"/>
        <v>59472.823252</v>
      </c>
      <c r="K224" s="58">
        <v>7301.915628</v>
      </c>
      <c r="L224" s="57">
        <v>27.930262</v>
      </c>
      <c r="M224" s="58">
        <v>808.060643</v>
      </c>
      <c r="N224" s="57">
        <f t="shared" si="30"/>
        <v>8137.906532999999</v>
      </c>
      <c r="O224" s="58">
        <v>2713.286585</v>
      </c>
      <c r="P224" s="58">
        <f t="shared" si="31"/>
        <v>84881.328675</v>
      </c>
      <c r="Q224" s="68"/>
      <c r="R224" s="69"/>
      <c r="S224" s="68"/>
      <c r="T224" s="68"/>
    </row>
    <row r="225" spans="1:20" s="70" customFormat="1" ht="15.75">
      <c r="A225" s="72">
        <v>44986</v>
      </c>
      <c r="B225" s="57">
        <v>77864.32187596001</v>
      </c>
      <c r="C225" s="58">
        <v>15437.949213</v>
      </c>
      <c r="D225" s="57">
        <v>33.232273</v>
      </c>
      <c r="E225" s="58">
        <f t="shared" si="28"/>
        <v>93335.50336196001</v>
      </c>
      <c r="F225" s="71"/>
      <c r="G225" s="58">
        <v>40271.931348</v>
      </c>
      <c r="H225" s="57">
        <v>5322.154695</v>
      </c>
      <c r="I225" s="58">
        <v>8927.359396</v>
      </c>
      <c r="J225" s="57">
        <f t="shared" si="29"/>
        <v>54521.445438999996</v>
      </c>
      <c r="K225" s="58">
        <v>8292.045479</v>
      </c>
      <c r="L225" s="57">
        <v>10.919807</v>
      </c>
      <c r="M225" s="58">
        <v>916.280033</v>
      </c>
      <c r="N225" s="57">
        <f t="shared" si="30"/>
        <v>9219.245319000001</v>
      </c>
      <c r="O225" s="58">
        <v>7323.621803030001</v>
      </c>
      <c r="P225" s="58">
        <f t="shared" si="31"/>
        <v>164399.81592299003</v>
      </c>
      <c r="Q225" s="68"/>
      <c r="R225" s="69"/>
      <c r="S225" s="68"/>
      <c r="T225" s="68"/>
    </row>
    <row r="226" spans="1:20" s="70" customFormat="1" ht="15.75">
      <c r="A226" s="72">
        <v>45017</v>
      </c>
      <c r="B226" s="57">
        <v>9094.573936</v>
      </c>
      <c r="C226" s="58">
        <v>11871.205968</v>
      </c>
      <c r="D226" s="57">
        <v>30.981706</v>
      </c>
      <c r="E226" s="58">
        <f t="shared" si="28"/>
        <v>20996.76161</v>
      </c>
      <c r="F226" s="71"/>
      <c r="G226" s="58">
        <v>48573.493274</v>
      </c>
      <c r="H226" s="57">
        <v>7653.339942</v>
      </c>
      <c r="I226" s="58">
        <v>9852.49603</v>
      </c>
      <c r="J226" s="57">
        <f t="shared" si="29"/>
        <v>66079.329246</v>
      </c>
      <c r="K226" s="58">
        <v>12565.8072</v>
      </c>
      <c r="L226" s="57">
        <v>11.07487</v>
      </c>
      <c r="M226" s="58">
        <v>802.888429</v>
      </c>
      <c r="N226" s="57">
        <f t="shared" si="30"/>
        <v>13379.770499</v>
      </c>
      <c r="O226" s="58">
        <v>6977.162402</v>
      </c>
      <c r="P226" s="58">
        <f t="shared" si="31"/>
        <v>107433.023757</v>
      </c>
      <c r="Q226" s="68"/>
      <c r="R226" s="69"/>
      <c r="S226" s="68"/>
      <c r="T226" s="68"/>
    </row>
    <row r="227" spans="1:20" s="70" customFormat="1" ht="15.75">
      <c r="A227" s="72">
        <v>45047</v>
      </c>
      <c r="B227" s="57">
        <v>8959.944539</v>
      </c>
      <c r="C227" s="58">
        <v>10778.837157</v>
      </c>
      <c r="D227" s="57">
        <v>22.120454</v>
      </c>
      <c r="E227" s="58">
        <f t="shared" si="28"/>
        <v>19760.902149999998</v>
      </c>
      <c r="F227" s="71"/>
      <c r="G227" s="58">
        <v>47710.832858</v>
      </c>
      <c r="H227" s="57">
        <v>6883.947868</v>
      </c>
      <c r="I227" s="58">
        <v>10880.214191</v>
      </c>
      <c r="J227" s="57">
        <f t="shared" si="29"/>
        <v>65474.994917</v>
      </c>
      <c r="K227" s="58">
        <v>11854.535636</v>
      </c>
      <c r="L227" s="57">
        <v>3.239518</v>
      </c>
      <c r="M227" s="58">
        <v>915.869166</v>
      </c>
      <c r="N227" s="57">
        <f t="shared" si="30"/>
        <v>12773.644320000001</v>
      </c>
      <c r="O227" s="58">
        <v>3702.276567</v>
      </c>
      <c r="P227" s="58">
        <f t="shared" si="31"/>
        <v>101711.817954</v>
      </c>
      <c r="Q227" s="68"/>
      <c r="R227" s="69"/>
      <c r="S227" s="68"/>
      <c r="T227" s="68"/>
    </row>
    <row r="228" spans="1:20" s="70" customFormat="1" ht="15.75">
      <c r="A228" s="72">
        <v>45078</v>
      </c>
      <c r="B228" s="57">
        <v>49917.360926</v>
      </c>
      <c r="C228" s="58">
        <v>15418.144207</v>
      </c>
      <c r="D228" s="57">
        <v>25.259665</v>
      </c>
      <c r="E228" s="58">
        <f t="shared" si="28"/>
        <v>65360.764798</v>
      </c>
      <c r="F228" s="71"/>
      <c r="G228" s="58">
        <v>52219.787011</v>
      </c>
      <c r="H228" s="57">
        <v>5370.030017</v>
      </c>
      <c r="I228" s="58">
        <v>11703.021497</v>
      </c>
      <c r="J228" s="57">
        <f>+G228+H228+I228</f>
        <v>69292.838525</v>
      </c>
      <c r="K228" s="58">
        <v>12164.550598</v>
      </c>
      <c r="L228" s="57">
        <v>1.922158</v>
      </c>
      <c r="M228" s="58">
        <v>978.567456</v>
      </c>
      <c r="N228" s="57">
        <f t="shared" si="30"/>
        <v>13145.040212</v>
      </c>
      <c r="O228" s="58">
        <v>3356.277072</v>
      </c>
      <c r="P228" s="58">
        <f t="shared" si="31"/>
        <v>151154.920607</v>
      </c>
      <c r="Q228" s="68"/>
      <c r="R228" s="69"/>
      <c r="S228" s="68"/>
      <c r="T228" s="68"/>
    </row>
    <row r="229" spans="1:20" s="70" customFormat="1" ht="15.75">
      <c r="A229" s="72">
        <v>45108</v>
      </c>
      <c r="B229" s="57">
        <v>6176.8391</v>
      </c>
      <c r="C229" s="58">
        <v>11309.645272</v>
      </c>
      <c r="D229" s="57">
        <v>50.176901</v>
      </c>
      <c r="E229" s="58">
        <f t="shared" si="28"/>
        <v>17536.661272999998</v>
      </c>
      <c r="F229" s="71"/>
      <c r="G229" s="58">
        <v>52131.032978</v>
      </c>
      <c r="H229" s="57">
        <v>5625.332253</v>
      </c>
      <c r="I229" s="58">
        <v>11454.961799</v>
      </c>
      <c r="J229" s="57">
        <f aca="true" t="shared" si="32" ref="J229:J234">+G229+H229+I229</f>
        <v>69211.32703</v>
      </c>
      <c r="K229" s="58">
        <v>12420.60458</v>
      </c>
      <c r="L229" s="57">
        <v>40.979261</v>
      </c>
      <c r="M229" s="58">
        <v>1147.224169</v>
      </c>
      <c r="N229" s="57">
        <f t="shared" si="30"/>
        <v>13608.80801</v>
      </c>
      <c r="O229" s="58">
        <v>9555.417529</v>
      </c>
      <c r="P229" s="58">
        <f t="shared" si="31"/>
        <v>109912.213842</v>
      </c>
      <c r="Q229" s="68"/>
      <c r="R229" s="69"/>
      <c r="S229" s="68"/>
      <c r="T229" s="68"/>
    </row>
    <row r="230" spans="1:20" s="70" customFormat="1" ht="15.75">
      <c r="A230" s="72">
        <v>45139</v>
      </c>
      <c r="B230" s="57">
        <v>12123.506045</v>
      </c>
      <c r="C230" s="58">
        <v>12167.649289</v>
      </c>
      <c r="D230" s="57">
        <v>21.234866</v>
      </c>
      <c r="E230" s="58">
        <f t="shared" si="28"/>
        <v>24312.3902</v>
      </c>
      <c r="F230" s="71"/>
      <c r="G230" s="58">
        <v>57236.945864</v>
      </c>
      <c r="H230" s="57">
        <v>7060.019188</v>
      </c>
      <c r="I230" s="58">
        <v>13188.486501</v>
      </c>
      <c r="J230" s="57">
        <f t="shared" si="32"/>
        <v>77485.45155299999</v>
      </c>
      <c r="K230" s="58">
        <v>11392.081192</v>
      </c>
      <c r="L230" s="57">
        <v>18.355591</v>
      </c>
      <c r="M230" s="58">
        <v>857.545791</v>
      </c>
      <c r="N230" s="57">
        <f t="shared" si="30"/>
        <v>12267.982574</v>
      </c>
      <c r="O230" s="58">
        <v>9852.739094</v>
      </c>
      <c r="P230" s="58">
        <f t="shared" si="31"/>
        <v>123918.563421</v>
      </c>
      <c r="Q230" s="68"/>
      <c r="R230" s="69"/>
      <c r="S230" s="68"/>
      <c r="T230" s="68"/>
    </row>
    <row r="231" spans="1:20" s="70" customFormat="1" ht="15.75">
      <c r="A231" s="72">
        <v>45170</v>
      </c>
      <c r="B231" s="57">
        <v>42936.883876</v>
      </c>
      <c r="C231" s="58">
        <v>16454.437939</v>
      </c>
      <c r="D231" s="57">
        <v>15.26622</v>
      </c>
      <c r="E231" s="58">
        <f t="shared" si="28"/>
        <v>59406.588035</v>
      </c>
      <c r="F231" s="71"/>
      <c r="G231" s="58">
        <v>61466.506183</v>
      </c>
      <c r="H231" s="57">
        <v>6240.444801</v>
      </c>
      <c r="I231" s="58">
        <v>13246.037524</v>
      </c>
      <c r="J231" s="57">
        <f t="shared" si="32"/>
        <v>80952.988508</v>
      </c>
      <c r="K231" s="58">
        <v>14119.8618</v>
      </c>
      <c r="L231" s="57">
        <v>1.635045</v>
      </c>
      <c r="M231" s="58">
        <v>945.177897</v>
      </c>
      <c r="N231" s="57">
        <f t="shared" si="30"/>
        <v>15066.674742000001</v>
      </c>
      <c r="O231" s="58">
        <v>8159.323775</v>
      </c>
      <c r="P231" s="58">
        <f t="shared" si="31"/>
        <v>163585.57506</v>
      </c>
      <c r="Q231" s="68"/>
      <c r="R231" s="69"/>
      <c r="S231" s="68"/>
      <c r="T231" s="68"/>
    </row>
    <row r="232" spans="1:20" s="70" customFormat="1" ht="15.75">
      <c r="A232" s="72">
        <v>45200</v>
      </c>
      <c r="B232" s="57">
        <v>11915.755164</v>
      </c>
      <c r="C232" s="58">
        <v>17458.419464</v>
      </c>
      <c r="D232" s="57">
        <v>20.115976</v>
      </c>
      <c r="E232" s="58">
        <f t="shared" si="28"/>
        <v>29394.290604</v>
      </c>
      <c r="F232" s="71"/>
      <c r="G232" s="58">
        <v>58720.529712</v>
      </c>
      <c r="H232" s="57">
        <v>7987.592082</v>
      </c>
      <c r="I232" s="58">
        <v>12074.732881999998</v>
      </c>
      <c r="J232" s="57">
        <f t="shared" si="32"/>
        <v>78782.854676</v>
      </c>
      <c r="K232" s="58">
        <v>11635.001432</v>
      </c>
      <c r="L232" s="57">
        <v>1.634336</v>
      </c>
      <c r="M232" s="58">
        <v>952.646132</v>
      </c>
      <c r="N232" s="57">
        <f t="shared" si="30"/>
        <v>12589.281899999998</v>
      </c>
      <c r="O232" s="58">
        <v>7483.670517999999</v>
      </c>
      <c r="P232" s="58">
        <f t="shared" si="31"/>
        <v>128250.097698</v>
      </c>
      <c r="Q232" s="68"/>
      <c r="R232" s="69"/>
      <c r="S232" s="68"/>
      <c r="T232" s="68"/>
    </row>
    <row r="233" spans="1:20" s="70" customFormat="1" ht="15.75">
      <c r="A233" s="72">
        <v>45231</v>
      </c>
      <c r="B233" s="57">
        <v>7682.341367</v>
      </c>
      <c r="C233" s="58">
        <v>13109.982977</v>
      </c>
      <c r="D233" s="57">
        <v>26.436751</v>
      </c>
      <c r="E233" s="58">
        <f t="shared" si="28"/>
        <v>20818.761095</v>
      </c>
      <c r="F233" s="71"/>
      <c r="G233" s="58">
        <v>68686.591911</v>
      </c>
      <c r="H233" s="57">
        <v>6794.860339</v>
      </c>
      <c r="I233" s="58">
        <v>16157.438628</v>
      </c>
      <c r="J233" s="57">
        <f t="shared" si="32"/>
        <v>91638.890878</v>
      </c>
      <c r="K233" s="58">
        <v>12372.603416</v>
      </c>
      <c r="L233" s="57">
        <v>3.273458</v>
      </c>
      <c r="M233" s="58">
        <v>1176.444373</v>
      </c>
      <c r="N233" s="57">
        <f t="shared" si="30"/>
        <v>13552.321247</v>
      </c>
      <c r="O233" s="58">
        <v>11449.277544999999</v>
      </c>
      <c r="P233" s="58">
        <f t="shared" si="31"/>
        <v>137459.250765</v>
      </c>
      <c r="Q233" s="68"/>
      <c r="R233" s="69"/>
      <c r="S233" s="68"/>
      <c r="T233" s="68"/>
    </row>
    <row r="234" spans="1:20" s="70" customFormat="1" ht="15.75">
      <c r="A234" s="72">
        <v>45261</v>
      </c>
      <c r="B234" s="57">
        <v>42954.595439</v>
      </c>
      <c r="C234" s="58">
        <v>12393.070397</v>
      </c>
      <c r="D234" s="57">
        <v>45.327728</v>
      </c>
      <c r="E234" s="58">
        <f t="shared" si="28"/>
        <v>55392.993564</v>
      </c>
      <c r="F234" s="71"/>
      <c r="G234" s="58">
        <v>56129.074135</v>
      </c>
      <c r="H234" s="57">
        <v>4446.133389</v>
      </c>
      <c r="I234" s="58">
        <v>12216.660491</v>
      </c>
      <c r="J234" s="57">
        <f t="shared" si="32"/>
        <v>72791.868015</v>
      </c>
      <c r="K234" s="58">
        <v>11268.605788</v>
      </c>
      <c r="L234" s="57">
        <v>12.088918</v>
      </c>
      <c r="M234" s="58">
        <v>1378.53145</v>
      </c>
      <c r="N234" s="57">
        <f>+K234+L234+M234</f>
        <v>12659.226156</v>
      </c>
      <c r="O234" s="58">
        <v>6676.441114</v>
      </c>
      <c r="P234" s="58">
        <f t="shared" si="31"/>
        <v>147520.528849</v>
      </c>
      <c r="Q234" s="68"/>
      <c r="R234" s="69"/>
      <c r="S234" s="68"/>
      <c r="T234" s="68"/>
    </row>
    <row r="235" spans="1:20" s="70" customFormat="1" ht="15.75">
      <c r="A235" s="72">
        <v>45292</v>
      </c>
      <c r="B235" s="57">
        <v>12618.863114</v>
      </c>
      <c r="C235" s="58">
        <v>20279.858832</v>
      </c>
      <c r="D235" s="57">
        <v>22.757231</v>
      </c>
      <c r="E235" s="58">
        <f>+B235+C235+D235</f>
        <v>32921.47917700001</v>
      </c>
      <c r="F235" s="71"/>
      <c r="G235" s="58">
        <v>62077.822111</v>
      </c>
      <c r="H235" s="57">
        <v>6916.5971500000005</v>
      </c>
      <c r="I235" s="58">
        <v>13281.171796999999</v>
      </c>
      <c r="J235" s="57">
        <f>+G235+H235+I235</f>
        <v>82275.591058</v>
      </c>
      <c r="K235" s="58">
        <v>14460.462695</v>
      </c>
      <c r="L235" s="57">
        <v>2.443757</v>
      </c>
      <c r="M235" s="58">
        <v>1354.339085</v>
      </c>
      <c r="N235" s="57">
        <f>+K235+L235+M235</f>
        <v>15817.245536999999</v>
      </c>
      <c r="O235" s="58">
        <v>9024.595865</v>
      </c>
      <c r="P235" s="58">
        <f>+O235+N235+J235+E235+F235</f>
        <v>140038.911637</v>
      </c>
      <c r="Q235" s="68"/>
      <c r="R235" s="69"/>
      <c r="S235" s="68"/>
      <c r="T235" s="68"/>
    </row>
    <row r="236" spans="1:20" s="70" customFormat="1" ht="15.75">
      <c r="A236" s="72">
        <v>45323</v>
      </c>
      <c r="B236" s="57">
        <v>7022.045831</v>
      </c>
      <c r="C236" s="58">
        <v>15101.042342</v>
      </c>
      <c r="D236" s="57">
        <v>25.069606</v>
      </c>
      <c r="E236" s="58">
        <f>+B236+C236+D236</f>
        <v>22148.157779</v>
      </c>
      <c r="F236" s="71"/>
      <c r="G236" s="58">
        <v>65828.422229</v>
      </c>
      <c r="H236" s="57">
        <v>7198.906596</v>
      </c>
      <c r="I236" s="58">
        <v>9958.904469000001</v>
      </c>
      <c r="J236" s="57">
        <f>+G236+H236+I236</f>
        <v>82986.233294</v>
      </c>
      <c r="K236" s="58">
        <v>12144.57716</v>
      </c>
      <c r="L236" s="57">
        <v>239.114287</v>
      </c>
      <c r="M236" s="58">
        <v>896.233354</v>
      </c>
      <c r="N236" s="57">
        <f>+K236+L236+M236</f>
        <v>13279.924801000001</v>
      </c>
      <c r="O236" s="58">
        <v>7878.801014000001</v>
      </c>
      <c r="P236" s="58">
        <f>+O236+N236+J236+E236+F236</f>
        <v>126293.116888</v>
      </c>
      <c r="Q236" s="68"/>
      <c r="R236" s="69"/>
      <c r="S236" s="68"/>
      <c r="T236" s="68"/>
    </row>
    <row r="237" spans="1:20" s="70" customFormat="1" ht="15.75">
      <c r="A237" s="72">
        <v>45352</v>
      </c>
      <c r="B237" s="57">
        <v>52642.997879</v>
      </c>
      <c r="C237" s="58">
        <v>22344.750743</v>
      </c>
      <c r="D237" s="57">
        <v>30.121846</v>
      </c>
      <c r="E237" s="58">
        <f>+B237+C237+D237</f>
        <v>75017.870468</v>
      </c>
      <c r="F237" s="71"/>
      <c r="G237" s="58">
        <v>51181.719676</v>
      </c>
      <c r="H237" s="57">
        <v>5177.355518</v>
      </c>
      <c r="I237" s="58">
        <v>9142.876481000001</v>
      </c>
      <c r="J237" s="57">
        <f>+G237+H237+I237</f>
        <v>65501.951675000004</v>
      </c>
      <c r="K237" s="58">
        <v>11234.172037</v>
      </c>
      <c r="L237" s="57">
        <v>21.729932</v>
      </c>
      <c r="M237" s="58">
        <v>851.228761</v>
      </c>
      <c r="N237" s="57">
        <f>+K237+L237+M237</f>
        <v>12107.13073</v>
      </c>
      <c r="O237" s="58">
        <v>7827.014974</v>
      </c>
      <c r="P237" s="58">
        <f>+O237+N237+J237+E237+F237</f>
        <v>160453.967847</v>
      </c>
      <c r="Q237" s="68"/>
      <c r="R237" s="69"/>
      <c r="S237" s="68"/>
      <c r="T237" s="68"/>
    </row>
    <row r="238" spans="1:16" s="2" customFormat="1" ht="15.75">
      <c r="A238" s="80" t="s">
        <v>111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</sheetData>
  <sheetProtection/>
  <mergeCells count="9">
    <mergeCell ref="A238:P238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6"/>
  <sheetViews>
    <sheetView zoomScalePageLayoutView="0" workbookViewId="0" topLeftCell="A1">
      <pane xSplit="1" ySplit="6" topLeftCell="G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5" sqref="G75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2.445312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9.4453125" style="0" bestFit="1" customWidth="1"/>
    <col min="11" max="11" width="12.5546875" style="0" bestFit="1" customWidth="1"/>
    <col min="12" max="12" width="12.5546875" style="0" customWidth="1"/>
    <col min="13" max="14" width="8.88671875" style="0" customWidth="1"/>
    <col min="15" max="15" width="10.5546875" style="0" customWidth="1"/>
    <col min="16" max="16" width="9.6640625" style="0" customWidth="1"/>
    <col min="17" max="17" width="9.4453125" style="0" bestFit="1" customWidth="1"/>
  </cols>
  <sheetData>
    <row r="1" spans="1:6" ht="15.75">
      <c r="A1" s="43" t="s">
        <v>37</v>
      </c>
      <c r="F1" s="4"/>
    </row>
    <row r="2" spans="1:16" ht="18.75">
      <c r="A2" s="2"/>
      <c r="B2" s="83" t="s">
        <v>34</v>
      </c>
      <c r="C2" s="83"/>
      <c r="D2" s="83"/>
      <c r="E2" s="83"/>
      <c r="F2" s="83"/>
      <c r="G2" s="83"/>
      <c r="H2" s="83"/>
      <c r="I2" s="83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86" t="s">
        <v>43</v>
      </c>
      <c r="B5" s="84" t="s">
        <v>32</v>
      </c>
      <c r="C5" s="84"/>
      <c r="D5" s="84"/>
      <c r="E5" s="84"/>
      <c r="F5" s="85" t="s">
        <v>0</v>
      </c>
      <c r="G5" s="88" t="s">
        <v>31</v>
      </c>
      <c r="H5" s="89"/>
      <c r="I5" s="89"/>
      <c r="J5" s="90"/>
      <c r="K5" s="88" t="s">
        <v>28</v>
      </c>
      <c r="L5" s="89"/>
      <c r="M5" s="89"/>
      <c r="N5" s="90"/>
      <c r="O5" s="81" t="s">
        <v>5</v>
      </c>
      <c r="P5" s="81" t="s">
        <v>6</v>
      </c>
    </row>
    <row r="6" spans="1:16" ht="75">
      <c r="A6" s="87"/>
      <c r="B6" s="50" t="s">
        <v>25</v>
      </c>
      <c r="C6" s="51" t="s">
        <v>26</v>
      </c>
      <c r="D6" s="50" t="s">
        <v>27</v>
      </c>
      <c r="E6" s="50" t="s">
        <v>33</v>
      </c>
      <c r="F6" s="81"/>
      <c r="G6" s="51" t="s">
        <v>1</v>
      </c>
      <c r="H6" s="51" t="s">
        <v>2</v>
      </c>
      <c r="I6" s="52" t="s">
        <v>3</v>
      </c>
      <c r="J6" s="53" t="s">
        <v>33</v>
      </c>
      <c r="K6" s="51" t="s">
        <v>4</v>
      </c>
      <c r="L6" s="51" t="s">
        <v>29</v>
      </c>
      <c r="M6" s="52" t="s">
        <v>30</v>
      </c>
      <c r="N6" s="50" t="s">
        <v>33</v>
      </c>
      <c r="O6" s="82"/>
      <c r="P6" s="82"/>
    </row>
    <row r="7" spans="1:16" s="66" customFormat="1" ht="18">
      <c r="A7" s="64" t="s">
        <v>46</v>
      </c>
      <c r="B7" s="65">
        <f>SUM(Mensuelle!B31:B33)</f>
        <v>12638.3</v>
      </c>
      <c r="C7" s="65">
        <f>SUM(Mensuelle!C31:C33)</f>
        <v>7060.3</v>
      </c>
      <c r="D7" s="65">
        <f>SUM(Mensuelle!D31:D33)</f>
        <v>216.89999999999998</v>
      </c>
      <c r="E7" s="65">
        <f>SUM(Mensuelle!E31:E33)</f>
        <v>19915.5</v>
      </c>
      <c r="F7" s="65">
        <f>SUM(Mensuelle!F31:F33)</f>
        <v>6.2</v>
      </c>
      <c r="G7" s="65">
        <f>SUM(Mensuelle!G31:G33)</f>
        <v>13747.000000000002</v>
      </c>
      <c r="H7" s="65">
        <f>SUM(Mensuelle!H31:H33)</f>
        <v>475.8</v>
      </c>
      <c r="I7" s="65">
        <f>SUM(Mensuelle!I31:I33)</f>
        <v>6821.4</v>
      </c>
      <c r="J7" s="65">
        <f>SUM(Mensuelle!J31:J33)</f>
        <v>21044.2</v>
      </c>
      <c r="K7" s="65">
        <f>SUM(Mensuelle!K31:K33)</f>
        <v>5641.5</v>
      </c>
      <c r="L7" s="65">
        <f>SUM(Mensuelle!L31:L33)</f>
        <v>46</v>
      </c>
      <c r="M7" s="65">
        <f>SUM(Mensuelle!M31:M33)</f>
        <v>3.3000000000000003</v>
      </c>
      <c r="N7" s="65">
        <f>SUM(Mensuelle!N31:N33)</f>
        <v>5690.799999999999</v>
      </c>
      <c r="O7" s="65">
        <f>SUM(Mensuelle!O31:O33)</f>
        <v>1928.3999999999999</v>
      </c>
      <c r="P7" s="65">
        <f>SUM(Mensuelle!P31:P33)</f>
        <v>48585.100000000006</v>
      </c>
    </row>
    <row r="8" spans="1:16" s="66" customFormat="1" ht="18">
      <c r="A8" s="64" t="s">
        <v>47</v>
      </c>
      <c r="B8" s="65">
        <f>SUM(Mensuelle!B34:B36)</f>
        <v>5104.200000000001</v>
      </c>
      <c r="C8" s="65">
        <f>SUM(Mensuelle!C34:C36)</f>
        <v>5623.799999999999</v>
      </c>
      <c r="D8" s="65">
        <f>SUM(Mensuelle!D34:D36)</f>
        <v>169.60000000000002</v>
      </c>
      <c r="E8" s="65">
        <f>SUM(Mensuelle!E34:E36)</f>
        <v>10897.599999999999</v>
      </c>
      <c r="F8" s="65">
        <f>SUM(Mensuelle!F34:F36)</f>
        <v>0</v>
      </c>
      <c r="G8" s="65">
        <f>SUM(Mensuelle!G34:G36)</f>
        <v>14491.9</v>
      </c>
      <c r="H8" s="65">
        <f>SUM(Mensuelle!H34:H36)</f>
        <v>463.3</v>
      </c>
      <c r="I8" s="65">
        <f>SUM(Mensuelle!I34:I36)</f>
        <v>6800.2</v>
      </c>
      <c r="J8" s="65">
        <f>SUM(Mensuelle!J34:J36)</f>
        <v>21755.4</v>
      </c>
      <c r="K8" s="65">
        <f>SUM(Mensuelle!K34:K36)</f>
        <v>6506.7</v>
      </c>
      <c r="L8" s="65">
        <f>SUM(Mensuelle!L34:L36)</f>
        <v>22.4</v>
      </c>
      <c r="M8" s="65">
        <f>SUM(Mensuelle!M34:M36)</f>
        <v>11.3</v>
      </c>
      <c r="N8" s="65">
        <f>SUM(Mensuelle!N34:N36)</f>
        <v>6540.4</v>
      </c>
      <c r="O8" s="65">
        <f>SUM(Mensuelle!O34:O36)</f>
        <v>2916.8</v>
      </c>
      <c r="P8" s="65">
        <f>SUM(Mensuelle!P34:P36)</f>
        <v>42110.2</v>
      </c>
    </row>
    <row r="9" spans="1:16" s="66" customFormat="1" ht="18">
      <c r="A9" s="64" t="s">
        <v>48</v>
      </c>
      <c r="B9" s="65">
        <f>SUM(Mensuelle!B37:B39)</f>
        <v>4070.8</v>
      </c>
      <c r="C9" s="65">
        <f>SUM(Mensuelle!C37:C39)</f>
        <v>5534.7</v>
      </c>
      <c r="D9" s="65">
        <f>SUM(Mensuelle!D37:D39)</f>
        <v>256.5</v>
      </c>
      <c r="E9" s="65">
        <f>SUM(Mensuelle!E37:E39)</f>
        <v>9862</v>
      </c>
      <c r="F9" s="65">
        <f>SUM(Mensuelle!F37:F39)</f>
        <v>0</v>
      </c>
      <c r="G9" s="65">
        <f>SUM(Mensuelle!G37:G39)</f>
        <v>15615.800000000001</v>
      </c>
      <c r="H9" s="65">
        <f>SUM(Mensuelle!H37:H39)</f>
        <v>521.3</v>
      </c>
      <c r="I9" s="65">
        <f>SUM(Mensuelle!I37:I39)</f>
        <v>8644.8</v>
      </c>
      <c r="J9" s="65">
        <f>SUM(Mensuelle!J37:J39)</f>
        <v>24781.9</v>
      </c>
      <c r="K9" s="65">
        <f>SUM(Mensuelle!K37:K39)</f>
        <v>6428.400000000001</v>
      </c>
      <c r="L9" s="65">
        <f>SUM(Mensuelle!L37:L39)</f>
        <v>20.7</v>
      </c>
      <c r="M9" s="65">
        <f>SUM(Mensuelle!M37:M39)</f>
        <v>0.1</v>
      </c>
      <c r="N9" s="65">
        <f>SUM(Mensuelle!N37:N39)</f>
        <v>6449.200000000001</v>
      </c>
      <c r="O9" s="65">
        <f>SUM(Mensuelle!O37:O39)</f>
        <v>3936.3</v>
      </c>
      <c r="P9" s="65">
        <f>SUM(Mensuelle!P37:P39)</f>
        <v>45029.399999999994</v>
      </c>
    </row>
    <row r="10" spans="1:16" s="66" customFormat="1" ht="18">
      <c r="A10" s="64" t="s">
        <v>49</v>
      </c>
      <c r="B10" s="65">
        <f>SUM(Mensuelle!B40:B42)</f>
        <v>6167.3</v>
      </c>
      <c r="C10" s="65">
        <f>SUM(Mensuelle!C40:C42)</f>
        <v>5891.2</v>
      </c>
      <c r="D10" s="65">
        <f>SUM(Mensuelle!D40:D42)</f>
        <v>345.9</v>
      </c>
      <c r="E10" s="65">
        <f>SUM(Mensuelle!E40:E42)</f>
        <v>12404.4</v>
      </c>
      <c r="F10" s="65">
        <f>SUM(Mensuelle!F40:F42)</f>
        <v>0</v>
      </c>
      <c r="G10" s="65">
        <f>SUM(Mensuelle!G40:G42)</f>
        <v>16581</v>
      </c>
      <c r="H10" s="65">
        <f>SUM(Mensuelle!H40:H42)</f>
        <v>460.40000000000003</v>
      </c>
      <c r="I10" s="65">
        <f>SUM(Mensuelle!I40:I42)</f>
        <v>7925.1</v>
      </c>
      <c r="J10" s="65">
        <f>SUM(Mensuelle!J40:J42)</f>
        <v>24966.500000000004</v>
      </c>
      <c r="K10" s="65">
        <f>SUM(Mensuelle!K40:K42)</f>
        <v>5976.4</v>
      </c>
      <c r="L10" s="65">
        <f>SUM(Mensuelle!L40:L42)</f>
        <v>10.1</v>
      </c>
      <c r="M10" s="65">
        <f>SUM(Mensuelle!M40:M42)</f>
        <v>0</v>
      </c>
      <c r="N10" s="65">
        <f>SUM(Mensuelle!N40:N42)</f>
        <v>5986.5</v>
      </c>
      <c r="O10" s="65">
        <f>SUM(Mensuelle!O40:O42)</f>
        <v>6625.1</v>
      </c>
      <c r="P10" s="65">
        <f>SUM(Mensuelle!P40:P42)</f>
        <v>49982.50000000001</v>
      </c>
    </row>
    <row r="11" spans="1:16" s="66" customFormat="1" ht="18">
      <c r="A11" s="64" t="s">
        <v>50</v>
      </c>
      <c r="B11" s="65">
        <f>SUM(Mensuelle!B43:B45)</f>
        <v>14358.4</v>
      </c>
      <c r="C11" s="65">
        <f>SUM(Mensuelle!C43:C45)</f>
        <v>9070.1</v>
      </c>
      <c r="D11" s="65">
        <f>SUM(Mensuelle!D43:D45)</f>
        <v>208.5</v>
      </c>
      <c r="E11" s="65">
        <f>SUM(Mensuelle!E43:E45)</f>
        <v>23637</v>
      </c>
      <c r="F11" s="65">
        <f>SUM(Mensuelle!F43:F45)</f>
        <v>277.3</v>
      </c>
      <c r="G11" s="65">
        <f>SUM(Mensuelle!G43:G45)</f>
        <v>16954.1</v>
      </c>
      <c r="H11" s="65">
        <f>SUM(Mensuelle!H43:H45)</f>
        <v>0</v>
      </c>
      <c r="I11" s="65">
        <f>SUM(Mensuelle!I43:I45)</f>
        <v>9048.3</v>
      </c>
      <c r="J11" s="65">
        <f>SUM(Mensuelle!J43:J45)</f>
        <v>26002.399999999998</v>
      </c>
      <c r="K11" s="65">
        <f>SUM(Mensuelle!K43:K45)</f>
        <v>6406.9</v>
      </c>
      <c r="L11" s="65">
        <f>SUM(Mensuelle!L43:L45)</f>
        <v>262.8</v>
      </c>
      <c r="M11" s="65">
        <f>SUM(Mensuelle!M43:M45)</f>
        <v>0.2</v>
      </c>
      <c r="N11" s="65">
        <f>SUM(Mensuelle!N43:N45)</f>
        <v>6669.900000000001</v>
      </c>
      <c r="O11" s="65">
        <f>SUM(Mensuelle!O43:O45)</f>
        <v>4983</v>
      </c>
      <c r="P11" s="65">
        <f>SUM(Mensuelle!P43:P45)</f>
        <v>61569.6</v>
      </c>
    </row>
    <row r="12" spans="1:16" s="66" customFormat="1" ht="18">
      <c r="A12" s="64" t="s">
        <v>51</v>
      </c>
      <c r="B12" s="65">
        <f>SUM(Mensuelle!B46:B48)</f>
        <v>7889.9</v>
      </c>
      <c r="C12" s="65">
        <f>SUM(Mensuelle!C46:C48)</f>
        <v>6750.6</v>
      </c>
      <c r="D12" s="65">
        <f>SUM(Mensuelle!D46:D48)</f>
        <v>355.1</v>
      </c>
      <c r="E12" s="65">
        <f>SUM(Mensuelle!E46:E48)</f>
        <v>14995.599999999999</v>
      </c>
      <c r="F12" s="65">
        <f>SUM(Mensuelle!F46:F48)</f>
        <v>77.5</v>
      </c>
      <c r="G12" s="65">
        <f>SUM(Mensuelle!G46:G48)</f>
        <v>21443.1</v>
      </c>
      <c r="H12" s="65">
        <f>SUM(Mensuelle!H46:H48)</f>
        <v>973.6</v>
      </c>
      <c r="I12" s="65">
        <f>SUM(Mensuelle!I46:I48)</f>
        <v>9074.7</v>
      </c>
      <c r="J12" s="65">
        <f>SUM(Mensuelle!J46:J48)</f>
        <v>31491.399999999998</v>
      </c>
      <c r="K12" s="65">
        <f>SUM(Mensuelle!K46:K48)</f>
        <v>8772.4</v>
      </c>
      <c r="L12" s="65">
        <f>SUM(Mensuelle!L46:L48)</f>
        <v>816.5000000000001</v>
      </c>
      <c r="M12" s="65">
        <f>SUM(Mensuelle!M46:M48)</f>
        <v>0.2</v>
      </c>
      <c r="N12" s="65">
        <f>SUM(Mensuelle!N46:N48)</f>
        <v>9589.1</v>
      </c>
      <c r="O12" s="65">
        <f>SUM(Mensuelle!O46:O48)</f>
        <v>6254.5</v>
      </c>
      <c r="P12" s="65">
        <f>SUM(Mensuelle!P46:P48)</f>
        <v>62408.100000000006</v>
      </c>
    </row>
    <row r="13" spans="1:16" s="66" customFormat="1" ht="18">
      <c r="A13" s="64" t="s">
        <v>57</v>
      </c>
      <c r="B13" s="65">
        <f>SUM(Mensuelle!B49:B51)</f>
        <v>3528.7</v>
      </c>
      <c r="C13" s="65">
        <f>SUM(Mensuelle!C49:C51)</f>
        <v>6578.599999999999</v>
      </c>
      <c r="D13" s="65">
        <f>SUM(Mensuelle!D49:D51)</f>
        <v>288.5</v>
      </c>
      <c r="E13" s="65">
        <f>SUM(Mensuelle!E49:E51)</f>
        <v>10395.8</v>
      </c>
      <c r="F13" s="65">
        <f>SUM(Mensuelle!F49:F51)</f>
        <v>17.8</v>
      </c>
      <c r="G13" s="65">
        <f>SUM(Mensuelle!G49:G51)</f>
        <v>15816.1</v>
      </c>
      <c r="H13" s="65">
        <f>SUM(Mensuelle!H49:H51)</f>
        <v>714.6</v>
      </c>
      <c r="I13" s="65">
        <f>SUM(Mensuelle!I49:I51)</f>
        <v>12309.900000000001</v>
      </c>
      <c r="J13" s="65">
        <f>SUM(Mensuelle!J49:J51)</f>
        <v>28840.600000000002</v>
      </c>
      <c r="K13" s="65">
        <f>SUM(Mensuelle!K49:K51)</f>
        <v>8304.1</v>
      </c>
      <c r="L13" s="65">
        <f>SUM(Mensuelle!L49:L51)</f>
        <v>407.79999999999995</v>
      </c>
      <c r="M13" s="65">
        <f>SUM(Mensuelle!M49:M51)</f>
        <v>0.1</v>
      </c>
      <c r="N13" s="65">
        <f>SUM(Mensuelle!N49:N51)</f>
        <v>8712</v>
      </c>
      <c r="O13" s="65">
        <f>SUM(Mensuelle!O49:O51)</f>
        <v>3843.5</v>
      </c>
      <c r="P13" s="65">
        <f>SUM(Mensuelle!P49:P51)</f>
        <v>51809.700000000004</v>
      </c>
    </row>
    <row r="14" spans="1:16" s="66" customFormat="1" ht="18">
      <c r="A14" s="64" t="s">
        <v>52</v>
      </c>
      <c r="B14" s="65">
        <f>SUM(Mensuelle!B52:B54)</f>
        <v>9779.900000000001</v>
      </c>
      <c r="C14" s="65">
        <f>SUM(Mensuelle!C52:C54)</f>
        <v>7873.400000000001</v>
      </c>
      <c r="D14" s="65">
        <f>SUM(Mensuelle!D52:D54)</f>
        <v>148.9</v>
      </c>
      <c r="E14" s="65">
        <f>SUM(Mensuelle!E52:E54)</f>
        <v>17802.2</v>
      </c>
      <c r="F14" s="65">
        <f>SUM(Mensuelle!F52:F54)</f>
        <v>8.8</v>
      </c>
      <c r="G14" s="65">
        <f>SUM(Mensuelle!G52:G54)</f>
        <v>18985.8</v>
      </c>
      <c r="H14" s="65">
        <f>SUM(Mensuelle!H52:H54)</f>
        <v>783.9000000000001</v>
      </c>
      <c r="I14" s="65">
        <f>SUM(Mensuelle!I52:I54)</f>
        <v>11144.199999999999</v>
      </c>
      <c r="J14" s="65">
        <f>SUM(Mensuelle!J52:J54)</f>
        <v>30913.899999999994</v>
      </c>
      <c r="K14" s="65">
        <f>SUM(Mensuelle!K52:K54)</f>
        <v>8564.3</v>
      </c>
      <c r="L14" s="65">
        <f>SUM(Mensuelle!L52:L54)</f>
        <v>393.5</v>
      </c>
      <c r="M14" s="65">
        <f>SUM(Mensuelle!M52:M54)</f>
        <v>0.2</v>
      </c>
      <c r="N14" s="65">
        <f>SUM(Mensuelle!N52:N54)</f>
        <v>8958</v>
      </c>
      <c r="O14" s="65">
        <f>SUM(Mensuelle!O52:O54)</f>
        <v>3625.2</v>
      </c>
      <c r="P14" s="65">
        <f>SUM(Mensuelle!P52:P54)</f>
        <v>61308.100000000006</v>
      </c>
    </row>
    <row r="15" spans="1:16" s="66" customFormat="1" ht="18">
      <c r="A15" s="64" t="s">
        <v>53</v>
      </c>
      <c r="B15" s="65">
        <f>SUM(Mensuelle!B55:B57)</f>
        <v>21282.9</v>
      </c>
      <c r="C15" s="65">
        <f>SUM(Mensuelle!C55:C57)</f>
        <v>8450.1</v>
      </c>
      <c r="D15" s="65">
        <f>SUM(Mensuelle!D55:D57)</f>
        <v>1647.8</v>
      </c>
      <c r="E15" s="65">
        <f>SUM(Mensuelle!E55:E57)</f>
        <v>31380.800000000003</v>
      </c>
      <c r="F15" s="65">
        <f>SUM(Mensuelle!F55:F57)</f>
        <v>1004.0999999999999</v>
      </c>
      <c r="G15" s="65">
        <f>SUM(Mensuelle!G55:G57)</f>
        <v>19624.1</v>
      </c>
      <c r="H15" s="65">
        <f>SUM(Mensuelle!H55:H57)</f>
        <v>713</v>
      </c>
      <c r="I15" s="65">
        <f>SUM(Mensuelle!I55:I57)</f>
        <v>11146.7</v>
      </c>
      <c r="J15" s="65">
        <f>SUM(Mensuelle!J55:J57)</f>
        <v>31483.8</v>
      </c>
      <c r="K15" s="65">
        <f>SUM(Mensuelle!K55:K57)</f>
        <v>9723.7</v>
      </c>
      <c r="L15" s="65">
        <f>SUM(Mensuelle!L55:L57)</f>
        <v>486.59999999999997</v>
      </c>
      <c r="M15" s="65">
        <f>SUM(Mensuelle!M55:M57)</f>
        <v>0.6000000000000001</v>
      </c>
      <c r="N15" s="65">
        <f>SUM(Mensuelle!N55:N57)</f>
        <v>10210.899999999998</v>
      </c>
      <c r="O15" s="65">
        <f>SUM(Mensuelle!O55:O57)</f>
        <v>5651.3</v>
      </c>
      <c r="P15" s="65">
        <f>SUM(Mensuelle!P55:P57)</f>
        <v>79730.90000000001</v>
      </c>
    </row>
    <row r="16" spans="1:16" s="66" customFormat="1" ht="18">
      <c r="A16" s="64" t="s">
        <v>54</v>
      </c>
      <c r="B16" s="65">
        <f>SUM(Mensuelle!B58:B60)</f>
        <v>6010.9</v>
      </c>
      <c r="C16" s="65">
        <f>SUM(Mensuelle!C58:C60)</f>
        <v>9759.300000000001</v>
      </c>
      <c r="D16" s="65">
        <f>SUM(Mensuelle!D58:D60)</f>
        <v>1858.1999999999998</v>
      </c>
      <c r="E16" s="65">
        <f>SUM(Mensuelle!E58:E60)</f>
        <v>17628.4</v>
      </c>
      <c r="F16" s="65">
        <f>SUM(Mensuelle!F58:F60)</f>
        <v>462.79999999999995</v>
      </c>
      <c r="G16" s="65">
        <f>SUM(Mensuelle!G58:G60)</f>
        <v>18074.5</v>
      </c>
      <c r="H16" s="65">
        <f>SUM(Mensuelle!H58:H60)</f>
        <v>1347.1</v>
      </c>
      <c r="I16" s="65">
        <f>SUM(Mensuelle!I58:I60)</f>
        <v>11820</v>
      </c>
      <c r="J16" s="65">
        <f>SUM(Mensuelle!J58:J60)</f>
        <v>31241.6</v>
      </c>
      <c r="K16" s="65">
        <f>SUM(Mensuelle!K58:K60)</f>
        <v>7781.9</v>
      </c>
      <c r="L16" s="65">
        <f>SUM(Mensuelle!L58:L60)</f>
        <v>638.7</v>
      </c>
      <c r="M16" s="65">
        <f>SUM(Mensuelle!M58:M60)</f>
        <v>0.30000000000000004</v>
      </c>
      <c r="N16" s="65">
        <f>SUM(Mensuelle!N58:N60)</f>
        <v>8420.900000000001</v>
      </c>
      <c r="O16" s="65">
        <f>SUM(Mensuelle!O58:O60)</f>
        <v>6735.6</v>
      </c>
      <c r="P16" s="65">
        <f>SUM(Mensuelle!P58:P60)</f>
        <v>64489.299999999996</v>
      </c>
    </row>
    <row r="17" spans="1:16" s="66" customFormat="1" ht="18">
      <c r="A17" s="64" t="s">
        <v>55</v>
      </c>
      <c r="B17" s="65">
        <f>SUM(Mensuelle!B61:B63)</f>
        <v>1229.6</v>
      </c>
      <c r="C17" s="65">
        <f>SUM(Mensuelle!C61:C63)</f>
        <v>6480.3</v>
      </c>
      <c r="D17" s="65">
        <f>SUM(Mensuelle!D61:D63)</f>
        <v>1955.8</v>
      </c>
      <c r="E17" s="65">
        <f>SUM(Mensuelle!E61:E63)</f>
        <v>9665.7</v>
      </c>
      <c r="F17" s="65">
        <f>SUM(Mensuelle!F61:F63)</f>
        <v>315.5</v>
      </c>
      <c r="G17" s="65">
        <f>SUM(Mensuelle!G61:G63)</f>
        <v>28817.5</v>
      </c>
      <c r="H17" s="65">
        <f>SUM(Mensuelle!H61:H63)</f>
        <v>2490.8999999999996</v>
      </c>
      <c r="I17" s="65">
        <f>SUM(Mensuelle!I61:I63)</f>
        <v>11003.400000000001</v>
      </c>
      <c r="J17" s="65">
        <f>SUM(Mensuelle!J61:J63)</f>
        <v>42311.8</v>
      </c>
      <c r="K17" s="65">
        <f>SUM(Mensuelle!K61:K63)</f>
        <v>5031.799999999999</v>
      </c>
      <c r="L17" s="65">
        <f>SUM(Mensuelle!L61:L63)</f>
        <v>159.1</v>
      </c>
      <c r="M17" s="65">
        <f>SUM(Mensuelle!M61:M63)</f>
        <v>0.2</v>
      </c>
      <c r="N17" s="65">
        <f>SUM(Mensuelle!N61:N63)</f>
        <v>5191.099999999999</v>
      </c>
      <c r="O17" s="65">
        <f>SUM(Mensuelle!O61:O63)</f>
        <v>7483.4</v>
      </c>
      <c r="P17" s="65">
        <f>SUM(Mensuelle!P61:P63)</f>
        <v>64967.5</v>
      </c>
    </row>
    <row r="18" spans="1:16" s="66" customFormat="1" ht="18">
      <c r="A18" s="64" t="s">
        <v>56</v>
      </c>
      <c r="B18" s="65">
        <f>SUM(Mensuelle!B64:B66)</f>
        <v>11779.099999999999</v>
      </c>
      <c r="C18" s="65">
        <f>SUM(Mensuelle!C64:C66)</f>
        <v>7669.999999999999</v>
      </c>
      <c r="D18" s="65">
        <f>SUM(Mensuelle!D64:D66)</f>
        <v>2460.1</v>
      </c>
      <c r="E18" s="65">
        <f>SUM(Mensuelle!E64:E66)</f>
        <v>21909.2</v>
      </c>
      <c r="F18" s="65">
        <f>SUM(Mensuelle!F64:F66)</f>
        <v>524.3000000000001</v>
      </c>
      <c r="G18" s="65">
        <f>SUM(Mensuelle!G64:G66)</f>
        <v>29935.7</v>
      </c>
      <c r="H18" s="65">
        <f>SUM(Mensuelle!H64:H66)</f>
        <v>4916.4</v>
      </c>
      <c r="I18" s="65">
        <f>SUM(Mensuelle!I64:I66)</f>
        <v>7634.880000000001</v>
      </c>
      <c r="J18" s="65">
        <f>SUM(Mensuelle!J64:J66)</f>
        <v>42486.979999999996</v>
      </c>
      <c r="K18" s="65">
        <f>SUM(Mensuelle!K64:K66)</f>
        <v>5325.6</v>
      </c>
      <c r="L18" s="65">
        <f>SUM(Mensuelle!L64:L66)</f>
        <v>171.7</v>
      </c>
      <c r="M18" s="65">
        <f>SUM(Mensuelle!M64:M66)</f>
        <v>0.5</v>
      </c>
      <c r="N18" s="65">
        <f>SUM(Mensuelle!N64:N66)</f>
        <v>5497.8</v>
      </c>
      <c r="O18" s="65">
        <f>SUM(Mensuelle!O64:O66)</f>
        <v>9417.3</v>
      </c>
      <c r="P18" s="65">
        <f>SUM(Mensuelle!P64:P66)</f>
        <v>79835.58</v>
      </c>
    </row>
    <row r="19" spans="1:16" s="66" customFormat="1" ht="18">
      <c r="A19" s="64" t="s">
        <v>58</v>
      </c>
      <c r="B19" s="65">
        <f>SUM(Mensuelle!B67:B69)</f>
        <v>24229.4</v>
      </c>
      <c r="C19" s="65">
        <f>SUM(Mensuelle!C67:C69)</f>
        <v>16050.099999999999</v>
      </c>
      <c r="D19" s="65">
        <f>SUM(Mensuelle!D67:D69)</f>
        <v>244.7</v>
      </c>
      <c r="E19" s="65">
        <f>SUM(Mensuelle!E67:E69)</f>
        <v>40524.2</v>
      </c>
      <c r="F19" s="65">
        <f>SUM(Mensuelle!F67:F69)</f>
        <v>0</v>
      </c>
      <c r="G19" s="65">
        <f>SUM(Mensuelle!G67:G69)</f>
        <v>28543.9</v>
      </c>
      <c r="H19" s="65">
        <f>SUM(Mensuelle!H67:H69)</f>
        <v>3909.1</v>
      </c>
      <c r="I19" s="65">
        <f>SUM(Mensuelle!I67:I69)</f>
        <v>11430.7</v>
      </c>
      <c r="J19" s="65">
        <f>SUM(Mensuelle!J67:J69)</f>
        <v>43883.7</v>
      </c>
      <c r="K19" s="65">
        <f>SUM(Mensuelle!K67:K69)</f>
        <v>4900.8</v>
      </c>
      <c r="L19" s="65">
        <f>SUM(Mensuelle!L67:L69)</f>
        <v>148.2</v>
      </c>
      <c r="M19" s="65">
        <f>SUM(Mensuelle!M67:M69)</f>
        <v>1041.6</v>
      </c>
      <c r="N19" s="65">
        <f>SUM(Mensuelle!N67:N69)</f>
        <v>6090.6</v>
      </c>
      <c r="O19" s="65">
        <f>SUM(Mensuelle!O67:O69)</f>
        <v>3770.4000000000005</v>
      </c>
      <c r="P19" s="65">
        <f>SUM(Mensuelle!P67:P69)</f>
        <v>94268.9</v>
      </c>
    </row>
    <row r="20" spans="1:16" s="66" customFormat="1" ht="18">
      <c r="A20" s="64" t="s">
        <v>59</v>
      </c>
      <c r="B20" s="65">
        <f>SUM(Mensuelle!B70:B72)</f>
        <v>7003.299999999999</v>
      </c>
      <c r="C20" s="65">
        <f>SUM(Mensuelle!C70:C72)</f>
        <v>10246</v>
      </c>
      <c r="D20" s="65">
        <f>SUM(Mensuelle!D70:D72)</f>
        <v>200.5</v>
      </c>
      <c r="E20" s="65">
        <f>SUM(Mensuelle!E70:E72)</f>
        <v>17449.8</v>
      </c>
      <c r="F20" s="65">
        <f>SUM(Mensuelle!F70:F72)</f>
        <v>0</v>
      </c>
      <c r="G20" s="65">
        <f>SUM(Mensuelle!G70:G72)</f>
        <v>29884.699999999997</v>
      </c>
      <c r="H20" s="65">
        <f>SUM(Mensuelle!H70:H72)</f>
        <v>3272</v>
      </c>
      <c r="I20" s="65">
        <f>SUM(Mensuelle!I70:I72)</f>
        <v>9862.9</v>
      </c>
      <c r="J20" s="65">
        <f>SUM(Mensuelle!J70:J72)</f>
        <v>43019.6</v>
      </c>
      <c r="K20" s="65">
        <f>SUM(Mensuelle!K70:K72)</f>
        <v>7286.9</v>
      </c>
      <c r="L20" s="65">
        <f>SUM(Mensuelle!L70:L72)</f>
        <v>20.599999999999998</v>
      </c>
      <c r="M20" s="65">
        <f>SUM(Mensuelle!M70:M72)</f>
        <v>996.8</v>
      </c>
      <c r="N20" s="65">
        <f>SUM(Mensuelle!N70:N72)</f>
        <v>8304.3</v>
      </c>
      <c r="O20" s="65">
        <f>SUM(Mensuelle!O70:O72)</f>
        <v>3053.6400000000003</v>
      </c>
      <c r="P20" s="65">
        <f>SUM(Mensuelle!P70:P72)</f>
        <v>71827.34</v>
      </c>
    </row>
    <row r="21" spans="1:16" s="66" customFormat="1" ht="18">
      <c r="A21" s="64" t="s">
        <v>60</v>
      </c>
      <c r="B21" s="65">
        <f>SUM(Mensuelle!B73:B75)</f>
        <v>8096.8</v>
      </c>
      <c r="C21" s="65">
        <f>SUM(Mensuelle!C73:C75)</f>
        <v>12855.5</v>
      </c>
      <c r="D21" s="65">
        <f>SUM(Mensuelle!D73:D75)</f>
        <v>813.6</v>
      </c>
      <c r="E21" s="65">
        <f>SUM(Mensuelle!E73:E75)</f>
        <v>21765.9</v>
      </c>
      <c r="F21" s="65">
        <f>SUM(Mensuelle!F73:F75)</f>
        <v>0</v>
      </c>
      <c r="G21" s="65">
        <f>SUM(Mensuelle!G73:G75)</f>
        <v>35453.5</v>
      </c>
      <c r="H21" s="65">
        <f>SUM(Mensuelle!H73:H75)</f>
        <v>3734.5</v>
      </c>
      <c r="I21" s="65">
        <f>SUM(Mensuelle!I73:I75)</f>
        <v>12061.2</v>
      </c>
      <c r="J21" s="65">
        <f>SUM(Mensuelle!J73:J75)</f>
        <v>51249.2</v>
      </c>
      <c r="K21" s="65">
        <f>SUM(Mensuelle!K73:K75)</f>
        <v>9210.4</v>
      </c>
      <c r="L21" s="65">
        <f>SUM(Mensuelle!L73:L75)</f>
        <v>23.2</v>
      </c>
      <c r="M21" s="65">
        <f>SUM(Mensuelle!M73:M75)</f>
        <v>979.8</v>
      </c>
      <c r="N21" s="65">
        <f>SUM(Mensuelle!N73:N75)</f>
        <v>10213.4</v>
      </c>
      <c r="O21" s="65">
        <f>SUM(Mensuelle!O73:O75)</f>
        <v>6869.9</v>
      </c>
      <c r="P21" s="65">
        <f>SUM(Mensuelle!P73:P75)</f>
        <v>90098.4</v>
      </c>
    </row>
    <row r="22" spans="1:16" s="66" customFormat="1" ht="18">
      <c r="A22" s="64" t="s">
        <v>61</v>
      </c>
      <c r="B22" s="65">
        <f>SUM(Mensuelle!B76:B78)</f>
        <v>17434.100000000002</v>
      </c>
      <c r="C22" s="65">
        <f>SUM(Mensuelle!C76:C78)</f>
        <v>16172.9</v>
      </c>
      <c r="D22" s="65">
        <f>SUM(Mensuelle!D76:D78)</f>
        <v>1011.8100000000001</v>
      </c>
      <c r="E22" s="65">
        <f>SUM(Mensuelle!E76:E78)</f>
        <v>34618.81</v>
      </c>
      <c r="F22" s="65">
        <f>SUM(Mensuelle!F76:F78)</f>
        <v>0</v>
      </c>
      <c r="G22" s="65">
        <f>SUM(Mensuelle!G76:G78)</f>
        <v>37915.3</v>
      </c>
      <c r="H22" s="65">
        <f>SUM(Mensuelle!H76:H78)</f>
        <v>4838.6</v>
      </c>
      <c r="I22" s="65">
        <f>SUM(Mensuelle!I76:I78)</f>
        <v>14223.1</v>
      </c>
      <c r="J22" s="65">
        <f>SUM(Mensuelle!J76:J78)</f>
        <v>56977</v>
      </c>
      <c r="K22" s="65">
        <f>SUM(Mensuelle!K76:K78)</f>
        <v>11372.400000000001</v>
      </c>
      <c r="L22" s="65">
        <f>SUM(Mensuelle!L76:L78)</f>
        <v>24.8</v>
      </c>
      <c r="M22" s="65">
        <f>SUM(Mensuelle!M76:M78)</f>
        <v>1135.4</v>
      </c>
      <c r="N22" s="65">
        <f>SUM(Mensuelle!N76:N78)</f>
        <v>12532.599999999999</v>
      </c>
      <c r="O22" s="65">
        <f>SUM(Mensuelle!O76:O78)</f>
        <v>2764.4</v>
      </c>
      <c r="P22" s="65">
        <f>SUM(Mensuelle!P76:P78)</f>
        <v>106892.81</v>
      </c>
    </row>
    <row r="23" spans="1:16" s="66" customFormat="1" ht="18">
      <c r="A23" s="64" t="s">
        <v>62</v>
      </c>
      <c r="B23" s="65">
        <f>SUM(Mensuelle!B79:B81)</f>
        <v>35715.951</v>
      </c>
      <c r="C23" s="65">
        <f>SUM(Mensuelle!C79:C81)</f>
        <v>13662.888</v>
      </c>
      <c r="D23" s="65">
        <f>SUM(Mensuelle!D79:D81)</f>
        <v>125.07499999999999</v>
      </c>
      <c r="E23" s="65">
        <f>SUM(Mensuelle!E79:E81)</f>
        <v>49503.914000000004</v>
      </c>
      <c r="F23" s="65">
        <f>SUM(Mensuelle!F79:F81)</f>
        <v>0</v>
      </c>
      <c r="G23" s="65">
        <f>SUM(Mensuelle!G79:G81)</f>
        <v>39222.358</v>
      </c>
      <c r="H23" s="65">
        <f>SUM(Mensuelle!H79:H81)</f>
        <v>5181.295</v>
      </c>
      <c r="I23" s="65">
        <f>SUM(Mensuelle!I79:I81)</f>
        <v>11367.865</v>
      </c>
      <c r="J23" s="65">
        <f>SUM(Mensuelle!J79:J81)</f>
        <v>55771.518</v>
      </c>
      <c r="K23" s="65">
        <f>SUM(Mensuelle!K79:K81)</f>
        <v>11000.779999999999</v>
      </c>
      <c r="L23" s="65">
        <f>SUM(Mensuelle!L79:L81)</f>
        <v>14.277000000000001</v>
      </c>
      <c r="M23" s="65">
        <f>SUM(Mensuelle!M79:M81)</f>
        <v>1117.432</v>
      </c>
      <c r="N23" s="65">
        <f>SUM(Mensuelle!N79:N81)</f>
        <v>12132.489000000001</v>
      </c>
      <c r="O23" s="65">
        <f>SUM(Mensuelle!O79:O81)</f>
        <v>880.172</v>
      </c>
      <c r="P23" s="65">
        <f>SUM(Mensuelle!P79:P81)</f>
        <v>118288.093</v>
      </c>
    </row>
    <row r="24" spans="1:16" s="66" customFormat="1" ht="18">
      <c r="A24" s="64" t="s">
        <v>63</v>
      </c>
      <c r="B24" s="65">
        <f>SUM(Mensuelle!B82:B84)</f>
        <v>7597.251</v>
      </c>
      <c r="C24" s="65">
        <f>SUM(Mensuelle!C82:C84)</f>
        <v>12880.151999999998</v>
      </c>
      <c r="D24" s="65">
        <f>SUM(Mensuelle!D82:D84)</f>
        <v>174.389</v>
      </c>
      <c r="E24" s="65">
        <f>SUM(Mensuelle!E82:E84)</f>
        <v>20651.792</v>
      </c>
      <c r="F24" s="65">
        <f>SUM(Mensuelle!F82:F84)</f>
        <v>0</v>
      </c>
      <c r="G24" s="65">
        <f>SUM(Mensuelle!G82:G84)</f>
        <v>40324.054000000004</v>
      </c>
      <c r="H24" s="65">
        <f>SUM(Mensuelle!H82:H84)</f>
        <v>4594.833</v>
      </c>
      <c r="I24" s="65">
        <f>SUM(Mensuelle!I82:I84)</f>
        <v>12817.05</v>
      </c>
      <c r="J24" s="65">
        <f>SUM(Mensuelle!J82:J84)</f>
        <v>57735.937000000005</v>
      </c>
      <c r="K24" s="65">
        <f>SUM(Mensuelle!K82:K84)</f>
        <v>11994.07</v>
      </c>
      <c r="L24" s="65">
        <f>SUM(Mensuelle!L82:L84)</f>
        <v>25.052</v>
      </c>
      <c r="M24" s="65">
        <f>SUM(Mensuelle!M82:M84)</f>
        <v>1023.733</v>
      </c>
      <c r="N24" s="65">
        <f>SUM(Mensuelle!N82:N84)</f>
        <v>13042.855</v>
      </c>
      <c r="O24" s="65">
        <f>SUM(Mensuelle!O82:O84)</f>
        <v>15503.953</v>
      </c>
      <c r="P24" s="65">
        <f>SUM(Mensuelle!P82:P84)</f>
        <v>106934.53700000001</v>
      </c>
    </row>
    <row r="25" spans="1:16" s="66" customFormat="1" ht="18">
      <c r="A25" s="64" t="s">
        <v>64</v>
      </c>
      <c r="B25" s="65">
        <f>SUM(Mensuelle!B85:B87)</f>
        <v>6668.139</v>
      </c>
      <c r="C25" s="65">
        <f>SUM(Mensuelle!C85:C87)</f>
        <v>12560.688</v>
      </c>
      <c r="D25" s="65">
        <f>SUM(Mensuelle!D85:D87)</f>
        <v>163.03</v>
      </c>
      <c r="E25" s="65">
        <f>SUM(Mensuelle!E85:E87)</f>
        <v>19391.856999999996</v>
      </c>
      <c r="F25" s="65">
        <f>SUM(Mensuelle!F85:F87)</f>
        <v>0</v>
      </c>
      <c r="G25" s="65">
        <f>SUM(Mensuelle!G85:G87)</f>
        <v>49553.546</v>
      </c>
      <c r="H25" s="65">
        <f>SUM(Mensuelle!H85:H87)</f>
        <v>4579.697</v>
      </c>
      <c r="I25" s="65">
        <f>SUM(Mensuelle!I85:I87)</f>
        <v>14589.64</v>
      </c>
      <c r="J25" s="65">
        <f>SUM(Mensuelle!J85:J87)</f>
        <v>68722.883</v>
      </c>
      <c r="K25" s="65">
        <f>SUM(Mensuelle!K85:K87)</f>
        <v>12481.053</v>
      </c>
      <c r="L25" s="65">
        <f>SUM(Mensuelle!L85:L87)</f>
        <v>54.791</v>
      </c>
      <c r="M25" s="65">
        <f>SUM(Mensuelle!M85:M87)</f>
        <v>1578.5010000000002</v>
      </c>
      <c r="N25" s="65">
        <f>SUM(Mensuelle!N85:N87)</f>
        <v>14114.345000000001</v>
      </c>
      <c r="O25" s="65">
        <f>SUM(Mensuelle!O85:O87)</f>
        <v>375.485</v>
      </c>
      <c r="P25" s="65">
        <f>SUM(Mensuelle!P85:P87)</f>
        <v>102604.57</v>
      </c>
    </row>
    <row r="26" spans="1:16" s="66" customFormat="1" ht="18">
      <c r="A26" s="64" t="s">
        <v>65</v>
      </c>
      <c r="B26" s="65">
        <f>SUM(Mensuelle!B88:B90)</f>
        <v>20646.139000000003</v>
      </c>
      <c r="C26" s="65">
        <f>SUM(Mensuelle!C88:C90)</f>
        <v>13703.831999999999</v>
      </c>
      <c r="D26" s="65">
        <f>SUM(Mensuelle!D88:D90)</f>
        <v>74.4</v>
      </c>
      <c r="E26" s="65">
        <f>SUM(Mensuelle!E88:E90)</f>
        <v>34424.371</v>
      </c>
      <c r="F26" s="65">
        <f>SUM(Mensuelle!F88:F90)</f>
        <v>0</v>
      </c>
      <c r="G26" s="65">
        <f>SUM(Mensuelle!G88:G90)</f>
        <v>48227.47900000001</v>
      </c>
      <c r="H26" s="65">
        <f>SUM(Mensuelle!H88:H90)</f>
        <v>4118.125</v>
      </c>
      <c r="I26" s="65">
        <f>SUM(Mensuelle!I88:I90)</f>
        <v>11338.817</v>
      </c>
      <c r="J26" s="65">
        <f>SUM(Mensuelle!J88:J90)</f>
        <v>63684.421</v>
      </c>
      <c r="K26" s="65">
        <f>SUM(Mensuelle!K88:K90)</f>
        <v>13353.807</v>
      </c>
      <c r="L26" s="65">
        <f>SUM(Mensuelle!L88:L90)</f>
        <v>67.869</v>
      </c>
      <c r="M26" s="65">
        <f>SUM(Mensuelle!M88:M90)</f>
        <v>1229.051</v>
      </c>
      <c r="N26" s="65">
        <f>SUM(Mensuelle!N88:N90)</f>
        <v>14650.727000000003</v>
      </c>
      <c r="O26" s="65">
        <f>SUM(Mensuelle!O88:O90)</f>
        <v>387.676</v>
      </c>
      <c r="P26" s="65">
        <f>SUM(Mensuelle!P88:P90)</f>
        <v>113147.195</v>
      </c>
    </row>
    <row r="27" spans="1:16" s="66" customFormat="1" ht="18">
      <c r="A27" s="64" t="s">
        <v>66</v>
      </c>
      <c r="B27" s="65">
        <f>SUM(Mensuelle!B91:B93)</f>
        <v>41039.630000000005</v>
      </c>
      <c r="C27" s="65">
        <f>SUM(Mensuelle!C91:C93)</f>
        <v>18459.551</v>
      </c>
      <c r="D27" s="65">
        <f>SUM(Mensuelle!D91:D93)</f>
        <v>62.05</v>
      </c>
      <c r="E27" s="65">
        <f>SUM(Mensuelle!E91:E93)</f>
        <v>59561.231</v>
      </c>
      <c r="F27" s="65">
        <f>SUM(Mensuelle!F91:F93)</f>
        <v>0</v>
      </c>
      <c r="G27" s="65">
        <f>SUM(Mensuelle!G91:G93)</f>
        <v>47863.489</v>
      </c>
      <c r="H27" s="65">
        <f>SUM(Mensuelle!H91:H93)</f>
        <v>3065.2009999999996</v>
      </c>
      <c r="I27" s="65">
        <f>SUM(Mensuelle!I91:I93)</f>
        <v>12425.317600000002</v>
      </c>
      <c r="J27" s="65">
        <f>SUM(Mensuelle!J91:J93)</f>
        <v>63354.0076</v>
      </c>
      <c r="K27" s="65">
        <f>SUM(Mensuelle!K91:K93)</f>
        <v>11278.990999999998</v>
      </c>
      <c r="L27" s="65">
        <f>SUM(Mensuelle!L91:L93)</f>
        <v>39.974</v>
      </c>
      <c r="M27" s="65">
        <f>SUM(Mensuelle!M91:M93)</f>
        <v>1355.515</v>
      </c>
      <c r="N27" s="65">
        <f>SUM(Mensuelle!N91:N93)</f>
        <v>12674.48</v>
      </c>
      <c r="O27" s="65">
        <f>SUM(Mensuelle!O91:O93)</f>
        <v>1884.656</v>
      </c>
      <c r="P27" s="65">
        <f>SUM(Mensuelle!P91:P93)</f>
        <v>137474.3746</v>
      </c>
    </row>
    <row r="28" spans="1:16" s="66" customFormat="1" ht="18">
      <c r="A28" s="64" t="s">
        <v>67</v>
      </c>
      <c r="B28" s="65">
        <f>SUM(Mensuelle!B94:B96)</f>
        <v>9474.807</v>
      </c>
      <c r="C28" s="65">
        <f>SUM(Mensuelle!C94:C96)</f>
        <v>17219.975</v>
      </c>
      <c r="D28" s="65">
        <f>SUM(Mensuelle!D94:D96)</f>
        <v>63.462</v>
      </c>
      <c r="E28" s="65">
        <f>SUM(Mensuelle!E94:E96)</f>
        <v>26758.244000000002</v>
      </c>
      <c r="F28" s="65">
        <f>SUM(Mensuelle!F94:F96)</f>
        <v>0</v>
      </c>
      <c r="G28" s="65">
        <f>SUM(Mensuelle!G94:G96)</f>
        <v>48674.67140400001</v>
      </c>
      <c r="H28" s="65">
        <f>SUM(Mensuelle!H94:H96)</f>
        <v>1324.5865430000001</v>
      </c>
      <c r="I28" s="65">
        <f>SUM(Mensuelle!I94:I96)</f>
        <v>13351.464123</v>
      </c>
      <c r="J28" s="65">
        <f>SUM(Mensuelle!J94:J96)</f>
        <v>63350.72207</v>
      </c>
      <c r="K28" s="65">
        <f>SUM(Mensuelle!K94:K96)</f>
        <v>10612.901788</v>
      </c>
      <c r="L28" s="65">
        <f>SUM(Mensuelle!L94:L96)</f>
        <v>7.0098</v>
      </c>
      <c r="M28" s="65">
        <f>SUM(Mensuelle!M94:M96)</f>
        <v>1153.0943659999998</v>
      </c>
      <c r="N28" s="65">
        <f>SUM(Mensuelle!N94:N96)</f>
        <v>11773.005954</v>
      </c>
      <c r="O28" s="65">
        <f>SUM(Mensuelle!O94:O96)</f>
        <v>1222.053576</v>
      </c>
      <c r="P28" s="65">
        <f>SUM(Mensuelle!P94:P96)</f>
        <v>103104.0256</v>
      </c>
    </row>
    <row r="29" spans="1:16" s="66" customFormat="1" ht="18">
      <c r="A29" s="64" t="s">
        <v>69</v>
      </c>
      <c r="B29" s="65">
        <f>SUM(Mensuelle!B97:B99)</f>
        <v>8059.9169999999995</v>
      </c>
      <c r="C29" s="65">
        <f>SUM(Mensuelle!C97:C99)</f>
        <v>16189.54</v>
      </c>
      <c r="D29" s="65">
        <f>SUM(Mensuelle!D97:D99)</f>
        <v>34.787</v>
      </c>
      <c r="E29" s="65">
        <f>SUM(Mensuelle!E97:E99)</f>
        <v>24284.244</v>
      </c>
      <c r="F29" s="65">
        <f>SUM(Mensuelle!F97:F99)</f>
        <v>0</v>
      </c>
      <c r="G29" s="65">
        <f>SUM(Mensuelle!G97:G99)</f>
        <v>54361.687000000005</v>
      </c>
      <c r="H29" s="65">
        <f>SUM(Mensuelle!H97:H99)</f>
        <v>1419.5030000000002</v>
      </c>
      <c r="I29" s="65">
        <f>SUM(Mensuelle!I97:I99)</f>
        <v>22977.073</v>
      </c>
      <c r="J29" s="65">
        <f>SUM(Mensuelle!J97:J99)</f>
        <v>78758.263</v>
      </c>
      <c r="K29" s="65">
        <f>SUM(Mensuelle!K97:K99)</f>
        <v>10923.82</v>
      </c>
      <c r="L29" s="65">
        <f>SUM(Mensuelle!L97:L99)</f>
        <v>1.418</v>
      </c>
      <c r="M29" s="65">
        <f>SUM(Mensuelle!M97:M99)</f>
        <v>1366.06</v>
      </c>
      <c r="N29" s="65">
        <f>SUM(Mensuelle!N97:N99)</f>
        <v>12291.298</v>
      </c>
      <c r="O29" s="65">
        <f>SUM(Mensuelle!O97:O99)</f>
        <v>2608.9139999999998</v>
      </c>
      <c r="P29" s="65">
        <f>SUM(Mensuelle!P97:P99)</f>
        <v>117942.71900000001</v>
      </c>
    </row>
    <row r="30" spans="1:16" s="66" customFormat="1" ht="18">
      <c r="A30" s="64" t="s">
        <v>70</v>
      </c>
      <c r="B30" s="65">
        <f>SUM(Mensuelle!B100:B102)</f>
        <v>23956.609959</v>
      </c>
      <c r="C30" s="65">
        <f>SUM(Mensuelle!C100:C102)</f>
        <v>21013.774462999998</v>
      </c>
      <c r="D30" s="65">
        <f>SUM(Mensuelle!D100:D102)</f>
        <v>335.03907</v>
      </c>
      <c r="E30" s="65">
        <f>SUM(Mensuelle!E100:E102)</f>
        <v>45305.423491999994</v>
      </c>
      <c r="F30" s="65">
        <f>SUM(Mensuelle!F100:F102)</f>
        <v>0</v>
      </c>
      <c r="G30" s="65">
        <f>SUM(Mensuelle!G100:G102)</f>
        <v>50528.896742000004</v>
      </c>
      <c r="H30" s="65">
        <f>SUM(Mensuelle!H100:H102)</f>
        <v>1215.181071</v>
      </c>
      <c r="I30" s="65">
        <f>SUM(Mensuelle!I100:I102)</f>
        <v>19499.405983</v>
      </c>
      <c r="J30" s="65">
        <f>SUM(Mensuelle!J100:J102)</f>
        <v>71243.483796</v>
      </c>
      <c r="K30" s="65">
        <f>SUM(Mensuelle!K100:K102)</f>
        <v>10907.490276999999</v>
      </c>
      <c r="L30" s="65">
        <f>SUM(Mensuelle!L100:L102)</f>
        <v>118.400848</v>
      </c>
      <c r="M30" s="65">
        <f>SUM(Mensuelle!M100:M102)</f>
        <v>2057.245826</v>
      </c>
      <c r="N30" s="65">
        <f>SUM(Mensuelle!N100:N102)</f>
        <v>13083.136951</v>
      </c>
      <c r="O30" s="65">
        <f>SUM(Mensuelle!O100:O102)</f>
        <v>3725.6503380000004</v>
      </c>
      <c r="P30" s="65">
        <f>SUM(Mensuelle!P100:P102)</f>
        <v>133357.694577</v>
      </c>
    </row>
    <row r="31" spans="1:16" s="66" customFormat="1" ht="18">
      <c r="A31" s="64" t="s">
        <v>71</v>
      </c>
      <c r="B31" s="65">
        <f>SUM(Mensuelle!B103:B105)</f>
        <v>34560.031569</v>
      </c>
      <c r="C31" s="65">
        <f>SUM(Mensuelle!C103:C105)</f>
        <v>15159.449360999999</v>
      </c>
      <c r="D31" s="65">
        <f>SUM(Mensuelle!D103:D105)</f>
        <v>184.643371</v>
      </c>
      <c r="E31" s="65">
        <f>SUM(Mensuelle!E103:E105)</f>
        <v>49904.124301</v>
      </c>
      <c r="F31" s="65">
        <f>SUM(Mensuelle!F103:F105)</f>
        <v>0</v>
      </c>
      <c r="G31" s="65">
        <f>SUM(Mensuelle!G103:G105)</f>
        <v>46975.088551</v>
      </c>
      <c r="H31" s="65">
        <f>SUM(Mensuelle!H103:H105)</f>
        <v>1063.598657</v>
      </c>
      <c r="I31" s="65">
        <f>SUM(Mensuelle!I103:I105)</f>
        <v>20819.197285000002</v>
      </c>
      <c r="J31" s="65">
        <f>SUM(Mensuelle!J103:J105)</f>
        <v>68857.884493</v>
      </c>
      <c r="K31" s="65">
        <f>SUM(Mensuelle!K103:K105)</f>
        <v>9060.107731</v>
      </c>
      <c r="L31" s="65">
        <f>SUM(Mensuelle!L103:L105)</f>
        <v>120.756285</v>
      </c>
      <c r="M31" s="65">
        <f>SUM(Mensuelle!M103:M105)</f>
        <v>1488.337259</v>
      </c>
      <c r="N31" s="65">
        <f>SUM(Mensuelle!N103:N105)</f>
        <v>10669.201275</v>
      </c>
      <c r="O31" s="65">
        <f>SUM(Mensuelle!O103:O105)</f>
        <v>4410.50669</v>
      </c>
      <c r="P31" s="65">
        <f>SUM(Mensuelle!P103:P105)</f>
        <v>133841.716759</v>
      </c>
    </row>
    <row r="32" spans="1:16" s="66" customFormat="1" ht="18">
      <c r="A32" s="64" t="s">
        <v>72</v>
      </c>
      <c r="B32" s="65">
        <f>SUM(Mensuelle!B106:B108)</f>
        <v>21219.733088</v>
      </c>
      <c r="C32" s="65">
        <f>SUM(Mensuelle!C106:C108)</f>
        <v>11230.122152</v>
      </c>
      <c r="D32" s="65">
        <f>SUM(Mensuelle!D106:D108)</f>
        <v>123.33199099999999</v>
      </c>
      <c r="E32" s="65">
        <f>SUM(Mensuelle!E106:E108)</f>
        <v>32573.187231</v>
      </c>
      <c r="F32" s="65">
        <f>SUM(Mensuelle!F106:F108)</f>
        <v>0</v>
      </c>
      <c r="G32" s="65">
        <f>SUM(Mensuelle!G106:G108)</f>
        <v>50397.05314</v>
      </c>
      <c r="H32" s="65">
        <f>SUM(Mensuelle!H106:H108)</f>
        <v>1100.286458</v>
      </c>
      <c r="I32" s="65">
        <f>SUM(Mensuelle!I106:I108)</f>
        <v>21128.681204</v>
      </c>
      <c r="J32" s="65">
        <f>SUM(Mensuelle!J106:J108)</f>
        <v>72626.020802</v>
      </c>
      <c r="K32" s="65">
        <f>SUM(Mensuelle!K106:K108)</f>
        <v>10655.188616</v>
      </c>
      <c r="L32" s="65">
        <f>SUM(Mensuelle!L106:L108)</f>
        <v>142.98613699999999</v>
      </c>
      <c r="M32" s="65">
        <f>SUM(Mensuelle!M106:M108)</f>
        <v>1411.933424</v>
      </c>
      <c r="N32" s="65">
        <f>SUM(Mensuelle!N106:N108)</f>
        <v>12210.108177</v>
      </c>
      <c r="O32" s="65">
        <f>SUM(Mensuelle!O106:O108)</f>
        <v>3960.263215</v>
      </c>
      <c r="P32" s="65">
        <f>SUM(Mensuelle!P106:P108)</f>
        <v>121369.579425</v>
      </c>
    </row>
    <row r="33" spans="1:16" s="66" customFormat="1" ht="18">
      <c r="A33" s="64" t="s">
        <v>68</v>
      </c>
      <c r="B33" s="65">
        <f>SUM(Mensuelle!B109:B111)</f>
        <v>20025.69408</v>
      </c>
      <c r="C33" s="65">
        <f>SUM(Mensuelle!C109:C111)</f>
        <v>10655.525725</v>
      </c>
      <c r="D33" s="65">
        <f>SUM(Mensuelle!D109:D111)</f>
        <v>81.092233</v>
      </c>
      <c r="E33" s="65">
        <f>SUM(Mensuelle!E109:E111)</f>
        <v>30762.312037999996</v>
      </c>
      <c r="F33" s="65">
        <f>SUM(Mensuelle!F109:F111)</f>
        <v>0</v>
      </c>
      <c r="G33" s="65">
        <f>SUM(Mensuelle!G109:G111)</f>
        <v>60702.345874</v>
      </c>
      <c r="H33" s="65">
        <f>SUM(Mensuelle!H109:H111)</f>
        <v>3055.362158</v>
      </c>
      <c r="I33" s="65">
        <f>SUM(Mensuelle!I109:I111)</f>
        <v>24382.387673</v>
      </c>
      <c r="J33" s="65">
        <f>SUM(Mensuelle!J109:J111)</f>
        <v>88140.09570500001</v>
      </c>
      <c r="K33" s="65">
        <f>SUM(Mensuelle!K109:K111)</f>
        <v>11680.309786</v>
      </c>
      <c r="L33" s="65">
        <f>SUM(Mensuelle!L109:L111)</f>
        <v>367.050034</v>
      </c>
      <c r="M33" s="65">
        <f>SUM(Mensuelle!M109:M111)</f>
        <v>3201.516713</v>
      </c>
      <c r="N33" s="65">
        <f>SUM(Mensuelle!N109:N111)</f>
        <v>15248.876533</v>
      </c>
      <c r="O33" s="65">
        <f>SUM(Mensuelle!O109:O111)</f>
        <v>6108.270947000001</v>
      </c>
      <c r="P33" s="65">
        <f>SUM(Mensuelle!P109:P111)</f>
        <v>140259.555223</v>
      </c>
    </row>
    <row r="34" spans="1:16" s="66" customFormat="1" ht="18">
      <c r="A34" s="64" t="s">
        <v>73</v>
      </c>
      <c r="B34" s="65">
        <f>SUM(Mensuelle!B112:B114)</f>
        <v>16640.7</v>
      </c>
      <c r="C34" s="65">
        <f>SUM(Mensuelle!C112:C114)</f>
        <v>16063.4</v>
      </c>
      <c r="D34" s="65">
        <f>SUM(Mensuelle!D112:D114)</f>
        <v>71.15179</v>
      </c>
      <c r="E34" s="65">
        <f>SUM(Mensuelle!E112:E114)</f>
        <v>32775.251789999995</v>
      </c>
      <c r="F34" s="65">
        <f>SUM(Mensuelle!F112:F114)</f>
        <v>0</v>
      </c>
      <c r="G34" s="65">
        <f>SUM(Mensuelle!G112:G114)</f>
        <v>52927.634173</v>
      </c>
      <c r="H34" s="65">
        <f>SUM(Mensuelle!H112:H114)</f>
        <v>1850.7</v>
      </c>
      <c r="I34" s="65">
        <f>SUM(Mensuelle!I112:I114)</f>
        <v>21229.35189</v>
      </c>
      <c r="J34" s="65">
        <f>SUM(Mensuelle!J112:J114)</f>
        <v>76007.686063</v>
      </c>
      <c r="K34" s="65">
        <f>SUM(Mensuelle!K112:K114)</f>
        <v>11043.75</v>
      </c>
      <c r="L34" s="65">
        <f>SUM(Mensuelle!L112:L114)</f>
        <v>144.16997</v>
      </c>
      <c r="M34" s="65">
        <f>SUM(Mensuelle!M112:M114)</f>
        <v>1618.071007</v>
      </c>
      <c r="N34" s="65">
        <f>SUM(Mensuelle!N112:N114)</f>
        <v>12805.990977</v>
      </c>
      <c r="O34" s="65">
        <f>SUM(Mensuelle!O112:O114)</f>
        <v>7479.707627000001</v>
      </c>
      <c r="P34" s="65">
        <f>SUM(Mensuelle!P112:P114)</f>
        <v>129068.636457</v>
      </c>
    </row>
    <row r="35" spans="1:16" s="66" customFormat="1" ht="18">
      <c r="A35" s="64" t="s">
        <v>74</v>
      </c>
      <c r="B35" s="65">
        <f>SUM(Mensuelle!B115:B117)</f>
        <v>8833.723152</v>
      </c>
      <c r="C35" s="65">
        <f>SUM(Mensuelle!C115:C117)</f>
        <v>17943.288231</v>
      </c>
      <c r="D35" s="65">
        <f>SUM(Mensuelle!D115:D117)</f>
        <v>298.7201</v>
      </c>
      <c r="E35" s="65">
        <f>SUM(Mensuelle!E115:E117)</f>
        <v>27075.731483000003</v>
      </c>
      <c r="F35" s="65">
        <f>SUM(Mensuelle!F115:F117)</f>
        <v>0</v>
      </c>
      <c r="G35" s="65">
        <f>SUM(Mensuelle!G115:G117)</f>
        <v>53751.449166</v>
      </c>
      <c r="H35" s="65">
        <f>SUM(Mensuelle!H115:H117)</f>
        <v>3534.3317930000003</v>
      </c>
      <c r="I35" s="65">
        <f>SUM(Mensuelle!I115:I117)</f>
        <v>21734.328226</v>
      </c>
      <c r="J35" s="65">
        <f>SUM(Mensuelle!J115:J117)</f>
        <v>79020.10918500001</v>
      </c>
      <c r="K35" s="65">
        <f>SUM(Mensuelle!K115:K117)</f>
        <v>10578.58038</v>
      </c>
      <c r="L35" s="65">
        <f>SUM(Mensuelle!L115:L117)</f>
        <v>52.239222999999996</v>
      </c>
      <c r="M35" s="65">
        <f>SUM(Mensuelle!M115:M117)</f>
        <v>1693.131717</v>
      </c>
      <c r="N35" s="65">
        <f>SUM(Mensuelle!N115:N117)</f>
        <v>12323.95132</v>
      </c>
      <c r="O35" s="65">
        <f>SUM(Mensuelle!O115:O117)</f>
        <v>7473.252331000001</v>
      </c>
      <c r="P35" s="65">
        <f>SUM(Mensuelle!P115:P117)</f>
        <v>125893.04431900001</v>
      </c>
    </row>
    <row r="36" spans="1:16" s="66" customFormat="1" ht="18">
      <c r="A36" s="64" t="s">
        <v>75</v>
      </c>
      <c r="B36" s="65">
        <f>SUM(Mensuelle!B118:B120)</f>
        <v>18948.183860999998</v>
      </c>
      <c r="C36" s="65">
        <f>SUM(Mensuelle!C118:C120)</f>
        <v>12979.476999999999</v>
      </c>
      <c r="D36" s="65">
        <f>SUM(Mensuelle!D118:D120)</f>
        <v>99.53</v>
      </c>
      <c r="E36" s="65">
        <f>SUM(Mensuelle!E118:E120)</f>
        <v>32027.190861</v>
      </c>
      <c r="F36" s="65">
        <f>SUM(Mensuelle!F118:F120)</f>
        <v>0</v>
      </c>
      <c r="G36" s="65">
        <f>SUM(Mensuelle!G118:G120)</f>
        <v>57777.299999999996</v>
      </c>
      <c r="H36" s="65">
        <f>SUM(Mensuelle!H118:H120)</f>
        <v>3646</v>
      </c>
      <c r="I36" s="65">
        <f>SUM(Mensuelle!I118:I120)</f>
        <v>21659.199999999997</v>
      </c>
      <c r="J36" s="65">
        <f>SUM(Mensuelle!J118:J120)</f>
        <v>83082.5</v>
      </c>
      <c r="K36" s="65">
        <f>SUM(Mensuelle!K118:K120)</f>
        <v>9482.7</v>
      </c>
      <c r="L36" s="65">
        <f>SUM(Mensuelle!L118:L120)</f>
        <v>56.300000000000004</v>
      </c>
      <c r="M36" s="65">
        <f>SUM(Mensuelle!M118:M120)</f>
        <v>1465.6</v>
      </c>
      <c r="N36" s="65">
        <f>SUM(Mensuelle!N118:N120)</f>
        <v>11004.6</v>
      </c>
      <c r="O36" s="65">
        <f>SUM(Mensuelle!O118:O120)</f>
        <v>7025.3200000000015</v>
      </c>
      <c r="P36" s="65">
        <f>SUM(Mensuelle!P118:P120)</f>
        <v>133139.610861</v>
      </c>
    </row>
    <row r="37" spans="1:16" s="66" customFormat="1" ht="18">
      <c r="A37" s="64" t="s">
        <v>76</v>
      </c>
      <c r="B37" s="65">
        <f>SUM(Mensuelle!B121:B123)</f>
        <v>21218.7</v>
      </c>
      <c r="C37" s="65">
        <f>SUM(Mensuelle!C121:C123)</f>
        <v>11921.59</v>
      </c>
      <c r="D37" s="65">
        <f>SUM(Mensuelle!D121:D123)</f>
        <v>100.79</v>
      </c>
      <c r="E37" s="65">
        <f>SUM(Mensuelle!E121:E123)</f>
        <v>33241.08</v>
      </c>
      <c r="F37" s="65">
        <f>SUM(Mensuelle!F121:F123)</f>
        <v>0</v>
      </c>
      <c r="G37" s="65">
        <f>SUM(Mensuelle!G121:G123)</f>
        <v>65468.05</v>
      </c>
      <c r="H37" s="65">
        <f>SUM(Mensuelle!H121:H123)</f>
        <v>3756.25</v>
      </c>
      <c r="I37" s="65">
        <f>SUM(Mensuelle!I121:I123)</f>
        <v>27216.699999999997</v>
      </c>
      <c r="J37" s="65">
        <f>SUM(Mensuelle!J121:J123)</f>
        <v>96441</v>
      </c>
      <c r="K37" s="65">
        <f>SUM(Mensuelle!K121:K123)</f>
        <v>11894.5</v>
      </c>
      <c r="L37" s="65">
        <f>SUM(Mensuelle!L121:L123)</f>
        <v>282.85</v>
      </c>
      <c r="M37" s="65">
        <f>SUM(Mensuelle!M121:M123)</f>
        <v>4405.24</v>
      </c>
      <c r="N37" s="65">
        <f>SUM(Mensuelle!N121:N123)</f>
        <v>16582.59</v>
      </c>
      <c r="O37" s="65">
        <f>SUM(Mensuelle!O121:O123)</f>
        <v>6580.59</v>
      </c>
      <c r="P37" s="65">
        <f>SUM(Mensuelle!P121:P123)</f>
        <v>152845.26</v>
      </c>
    </row>
    <row r="38" spans="1:16" s="66" customFormat="1" ht="18">
      <c r="A38" s="64" t="s">
        <v>77</v>
      </c>
      <c r="B38" s="65">
        <f>SUM(Mensuelle!B124:B126)</f>
        <v>24099.082773000002</v>
      </c>
      <c r="C38" s="65">
        <f>SUM(Mensuelle!C124:C126)</f>
        <v>21286.889928</v>
      </c>
      <c r="D38" s="65">
        <f>SUM(Mensuelle!D124:D126)</f>
        <v>153.561035</v>
      </c>
      <c r="E38" s="65">
        <f>SUM(Mensuelle!E124:E126)</f>
        <v>45539.533736</v>
      </c>
      <c r="F38" s="65">
        <f>SUM(Mensuelle!F124:F126)</f>
        <v>0</v>
      </c>
      <c r="G38" s="65">
        <f>SUM(Mensuelle!G124:G126)</f>
        <v>63208.89391299999</v>
      </c>
      <c r="H38" s="65">
        <f>SUM(Mensuelle!H124:H126)</f>
        <v>6709.246058</v>
      </c>
      <c r="I38" s="65">
        <f>SUM(Mensuelle!I124:I126)</f>
        <v>21780.720162999998</v>
      </c>
      <c r="J38" s="65">
        <f>SUM(Mensuelle!J124:J126)</f>
        <v>91698.860134</v>
      </c>
      <c r="K38" s="65">
        <f>SUM(Mensuelle!K124:K126)</f>
        <v>13226.523364</v>
      </c>
      <c r="L38" s="65">
        <f>SUM(Mensuelle!L124:L126)</f>
        <v>279.872237</v>
      </c>
      <c r="M38" s="65">
        <f>SUM(Mensuelle!M124:M126)</f>
        <v>1796.1206</v>
      </c>
      <c r="N38" s="65">
        <f>SUM(Mensuelle!N124:N126)</f>
        <v>15302.516201000002</v>
      </c>
      <c r="O38" s="65">
        <f>SUM(Mensuelle!O124:O126)</f>
        <v>7788.410505</v>
      </c>
      <c r="P38" s="65">
        <f>SUM(Mensuelle!P124:P126)</f>
        <v>160329.32057600003</v>
      </c>
    </row>
    <row r="39" spans="1:16" s="66" customFormat="1" ht="18">
      <c r="A39" s="64" t="s">
        <v>78</v>
      </c>
      <c r="B39" s="65">
        <f>SUM(Mensuelle!B127:B129)</f>
        <v>20898.636067</v>
      </c>
      <c r="C39" s="65">
        <f>SUM(Mensuelle!C127:C129)</f>
        <v>15224.149056999999</v>
      </c>
      <c r="D39" s="65">
        <f>SUM(Mensuelle!D127:D129)</f>
        <v>126.45147</v>
      </c>
      <c r="E39" s="65">
        <f>SUM(Mensuelle!E127:E129)</f>
        <v>36249.236594</v>
      </c>
      <c r="F39" s="65">
        <f>SUM(Mensuelle!F127:F129)</f>
        <v>0</v>
      </c>
      <c r="G39" s="65">
        <f>SUM(Mensuelle!G127:G129)</f>
        <v>61618.390844</v>
      </c>
      <c r="H39" s="65">
        <f>SUM(Mensuelle!H127:H129)</f>
        <v>8285.801297</v>
      </c>
      <c r="I39" s="65">
        <f>SUM(Mensuelle!I127:I129)</f>
        <v>22291.547769999997</v>
      </c>
      <c r="J39" s="65">
        <f>SUM(Mensuelle!J127:J129)</f>
        <v>92195.739911</v>
      </c>
      <c r="K39" s="65">
        <f>SUM(Mensuelle!K127:K129)</f>
        <v>13327.556196000001</v>
      </c>
      <c r="L39" s="65">
        <f>SUM(Mensuelle!L127:L129)</f>
        <v>75.12311799999999</v>
      </c>
      <c r="M39" s="65">
        <f>SUM(Mensuelle!M127:M129)</f>
        <v>1763.7347579999998</v>
      </c>
      <c r="N39" s="65">
        <f>SUM(Mensuelle!N127:N129)</f>
        <v>15166.414072</v>
      </c>
      <c r="O39" s="65">
        <f>SUM(Mensuelle!O127:O129)</f>
        <v>11590.206097</v>
      </c>
      <c r="P39" s="65">
        <f>SUM(Mensuelle!P127:P129)</f>
        <v>155201.59667399997</v>
      </c>
    </row>
    <row r="40" spans="1:16" s="66" customFormat="1" ht="18">
      <c r="A40" s="64" t="s">
        <v>79</v>
      </c>
      <c r="B40" s="65">
        <f>SUM(Mensuelle!B130:B132)</f>
        <v>17771.528662</v>
      </c>
      <c r="C40" s="65">
        <f>SUM(Mensuelle!C130:C132)</f>
        <v>13870.112426</v>
      </c>
      <c r="D40" s="65">
        <f>SUM(Mensuelle!D130:D132)</f>
        <v>90.599293</v>
      </c>
      <c r="E40" s="65">
        <f>SUM(Mensuelle!E130:E132)</f>
        <v>31732.240381</v>
      </c>
      <c r="F40" s="65">
        <f>SUM(Mensuelle!F130:F132)</f>
        <v>0</v>
      </c>
      <c r="G40" s="65">
        <f>SUM(Mensuelle!G130:G132)</f>
        <v>40821.438049000004</v>
      </c>
      <c r="H40" s="65">
        <f>SUM(Mensuelle!H130:H132)</f>
        <v>5265.31876</v>
      </c>
      <c r="I40" s="65">
        <f>SUM(Mensuelle!I130:I132)</f>
        <v>19686.075654</v>
      </c>
      <c r="J40" s="65">
        <f>SUM(Mensuelle!J130:J132)</f>
        <v>65772.832463</v>
      </c>
      <c r="K40" s="65">
        <f>SUM(Mensuelle!K130:K132)</f>
        <v>8976.294257</v>
      </c>
      <c r="L40" s="65">
        <f>SUM(Mensuelle!L130:L132)</f>
        <v>41.078642</v>
      </c>
      <c r="M40" s="65">
        <f>SUM(Mensuelle!M130:M132)</f>
        <v>1224.409921</v>
      </c>
      <c r="N40" s="65">
        <f>SUM(Mensuelle!N130:N132)</f>
        <v>10241.78282</v>
      </c>
      <c r="O40" s="65">
        <f>SUM(Mensuelle!O130:O132)</f>
        <v>5475.4061</v>
      </c>
      <c r="P40" s="65">
        <f>SUM(Mensuelle!P130:P132)</f>
        <v>113222.26176400001</v>
      </c>
    </row>
    <row r="41" spans="1:16" s="66" customFormat="1" ht="18">
      <c r="A41" s="64" t="s">
        <v>81</v>
      </c>
      <c r="B41" s="65">
        <f>SUM(Mensuelle!B133:B135)</f>
        <v>16631.431038</v>
      </c>
      <c r="C41" s="65">
        <f>SUM(Mensuelle!C133:C135)</f>
        <v>14039.664241</v>
      </c>
      <c r="D41" s="65">
        <f>SUM(Mensuelle!D133:D135)</f>
        <v>115.721473</v>
      </c>
      <c r="E41" s="65">
        <f>SUM(Mensuelle!E133:E135)</f>
        <v>30786.816752</v>
      </c>
      <c r="F41" s="65">
        <f>SUM(Mensuelle!F133:F135)</f>
        <v>0</v>
      </c>
      <c r="G41" s="65">
        <f>SUM(Mensuelle!G133:G135)</f>
        <v>49523.895810999995</v>
      </c>
      <c r="H41" s="65">
        <f>SUM(Mensuelle!H133:H135)</f>
        <v>9525.478985</v>
      </c>
      <c r="I41" s="65">
        <f>SUM(Mensuelle!I133:I135)</f>
        <v>23283.250926</v>
      </c>
      <c r="J41" s="65">
        <f>SUM(Mensuelle!J133:J135)</f>
        <v>82332.625722</v>
      </c>
      <c r="K41" s="65">
        <f>SUM(Mensuelle!K133:K135)</f>
        <v>9939.931679000001</v>
      </c>
      <c r="L41" s="65">
        <f>SUM(Mensuelle!L133:L135)</f>
        <v>3.868134</v>
      </c>
      <c r="M41" s="65">
        <f>SUM(Mensuelle!M133:M135)</f>
        <v>1469.436737096</v>
      </c>
      <c r="N41" s="65">
        <f>SUM(Mensuelle!N133:N135)</f>
        <v>11413.236550096</v>
      </c>
      <c r="O41" s="65">
        <f>SUM(Mensuelle!O133:O135)</f>
        <v>9556.761156</v>
      </c>
      <c r="P41" s="65">
        <f>SUM(Mensuelle!P133:P135)</f>
        <v>134089.440180096</v>
      </c>
    </row>
    <row r="42" spans="1:16" s="66" customFormat="1" ht="18">
      <c r="A42" s="64" t="s">
        <v>80</v>
      </c>
      <c r="B42" s="65">
        <f>SUM(Mensuelle!B136:B138)</f>
        <v>19829.270429</v>
      </c>
      <c r="C42" s="65">
        <f>SUM(Mensuelle!C136:C138)</f>
        <v>13330.162562000001</v>
      </c>
      <c r="D42" s="65">
        <f>SUM(Mensuelle!D136:D138)</f>
        <v>109.482947</v>
      </c>
      <c r="E42" s="65">
        <f>SUM(Mensuelle!E136:E138)</f>
        <v>33268.915938</v>
      </c>
      <c r="F42" s="65">
        <f>SUM(Mensuelle!F136:F138)</f>
        <v>0</v>
      </c>
      <c r="G42" s="65">
        <f>SUM(Mensuelle!G136:G138)</f>
        <v>56116.676032999996</v>
      </c>
      <c r="H42" s="65">
        <f>SUM(Mensuelle!H136:H138)</f>
        <v>6596.800909</v>
      </c>
      <c r="I42" s="65">
        <f>SUM(Mensuelle!I136:I138)</f>
        <v>19451.274369</v>
      </c>
      <c r="J42" s="65">
        <f>SUM(Mensuelle!J136:J138)</f>
        <v>82164.751311</v>
      </c>
      <c r="K42" s="65">
        <f>SUM(Mensuelle!K136:K138)</f>
        <v>13427.561668</v>
      </c>
      <c r="L42" s="65">
        <f>SUM(Mensuelle!L136:L138)</f>
        <v>0</v>
      </c>
      <c r="M42" s="65">
        <f>SUM(Mensuelle!M136:M138)</f>
        <v>2717.341666</v>
      </c>
      <c r="N42" s="65">
        <f>SUM(Mensuelle!N136:N138)</f>
        <v>16144.903333999999</v>
      </c>
      <c r="O42" s="65">
        <f>SUM(Mensuelle!O136:O138)</f>
        <v>9574.296838</v>
      </c>
      <c r="P42" s="65">
        <f>SUM(Mensuelle!P136:P138)</f>
        <v>141152.867421</v>
      </c>
    </row>
    <row r="43" spans="1:16" s="66" customFormat="1" ht="18">
      <c r="A43" s="64" t="s">
        <v>82</v>
      </c>
      <c r="B43" s="65">
        <f>SUM(Mensuelle!B139:B141)</f>
        <v>18432.911018</v>
      </c>
      <c r="C43" s="65">
        <f>SUM(Mensuelle!C139:C141)</f>
        <v>15912.526221</v>
      </c>
      <c r="D43" s="65">
        <f>SUM(Mensuelle!D139:D141)</f>
        <v>113.042505</v>
      </c>
      <c r="E43" s="65">
        <f>SUM(Mensuelle!E139:E141)</f>
        <v>34458.479744</v>
      </c>
      <c r="F43" s="65">
        <f>SUM(Mensuelle!F139:F141)</f>
        <v>0</v>
      </c>
      <c r="G43" s="65">
        <f>SUM(Mensuelle!G139:G141)</f>
        <v>52316.605193</v>
      </c>
      <c r="H43" s="65">
        <f>SUM(Mensuelle!H139:H141)</f>
        <v>7797.3559829999995</v>
      </c>
      <c r="I43" s="65">
        <f>SUM(Mensuelle!I139:I141)</f>
        <v>18941.777991000003</v>
      </c>
      <c r="J43" s="65">
        <f>SUM(Mensuelle!J139:J141)</f>
        <v>79055.739167</v>
      </c>
      <c r="K43" s="65">
        <f>SUM(Mensuelle!K139:K141)</f>
        <v>13640.696189999999</v>
      </c>
      <c r="L43" s="65">
        <f>SUM(Mensuelle!L139:L141)</f>
        <v>15.353445</v>
      </c>
      <c r="M43" s="65">
        <f>SUM(Mensuelle!M139:M141)</f>
        <v>1867.0144841904</v>
      </c>
      <c r="N43" s="65">
        <f>SUM(Mensuelle!N139:N141)</f>
        <v>15523.0641191904</v>
      </c>
      <c r="O43" s="65">
        <f>SUM(Mensuelle!O139:O141)</f>
        <v>9558.828843000005</v>
      </c>
      <c r="P43" s="65">
        <f>SUM(Mensuelle!P139:P141)</f>
        <v>138596.1118731904</v>
      </c>
    </row>
    <row r="44" spans="1:16" s="66" customFormat="1" ht="18">
      <c r="A44" s="64" t="s">
        <v>83</v>
      </c>
      <c r="B44" s="65">
        <f>SUM(Mensuelle!B142:B144)</f>
        <v>18641.890766</v>
      </c>
      <c r="C44" s="65">
        <f>SUM(Mensuelle!C142:C144)</f>
        <v>13389.023161000001</v>
      </c>
      <c r="D44" s="65">
        <f>SUM(Mensuelle!D142:D144)</f>
        <v>132.837114</v>
      </c>
      <c r="E44" s="65">
        <f>SUM(Mensuelle!E142:E144)</f>
        <v>32163.751040999996</v>
      </c>
      <c r="F44" s="65">
        <f>SUM(Mensuelle!F142:F144)</f>
        <v>0</v>
      </c>
      <c r="G44" s="65">
        <f>SUM(Mensuelle!G142:G144)</f>
        <v>53755.246788000004</v>
      </c>
      <c r="H44" s="65">
        <f>SUM(Mensuelle!H142:H144)</f>
        <v>8615.640604</v>
      </c>
      <c r="I44" s="65">
        <f>SUM(Mensuelle!I142:I144)</f>
        <v>19586.483737</v>
      </c>
      <c r="J44" s="65">
        <f>SUM(Mensuelle!J142:J144)</f>
        <v>81957.371129</v>
      </c>
      <c r="K44" s="65">
        <f>SUM(Mensuelle!K142:K144)</f>
        <v>14428.385565999999</v>
      </c>
      <c r="L44" s="65">
        <f>SUM(Mensuelle!L142:L144)</f>
        <v>60.836554</v>
      </c>
      <c r="M44" s="65">
        <f>SUM(Mensuelle!M142:M144)</f>
        <v>1756.703178203936</v>
      </c>
      <c r="N44" s="65">
        <f>SUM(Mensuelle!N142:N144)</f>
        <v>16245.925298203936</v>
      </c>
      <c r="O44" s="65">
        <f>SUM(Mensuelle!O142:O144)</f>
        <v>11845.541583972066</v>
      </c>
      <c r="P44" s="65">
        <f>SUM(Mensuelle!P142:P144)</f>
        <v>142212.589052176</v>
      </c>
    </row>
    <row r="45" spans="1:16" s="66" customFormat="1" ht="18">
      <c r="A45" s="64" t="s">
        <v>84</v>
      </c>
      <c r="B45" s="65">
        <f>SUM(Mensuelle!B145:B147)</f>
        <v>19340.989247999998</v>
      </c>
      <c r="C45" s="65">
        <f>SUM(Mensuelle!C145:C147)</f>
        <v>12756.320627000001</v>
      </c>
      <c r="D45" s="65">
        <f>SUM(Mensuelle!D145:D147)</f>
        <v>98.91390899999999</v>
      </c>
      <c r="E45" s="65">
        <f>SUM(Mensuelle!E145:E147)</f>
        <v>32196.223784000005</v>
      </c>
      <c r="F45" s="65">
        <f>SUM(Mensuelle!F145:F147)</f>
        <v>0</v>
      </c>
      <c r="G45" s="65">
        <f>SUM(Mensuelle!G145:G147)</f>
        <v>59807.586239</v>
      </c>
      <c r="H45" s="65">
        <f>SUM(Mensuelle!H145:H147)</f>
        <v>8075.511914000001</v>
      </c>
      <c r="I45" s="65">
        <f>SUM(Mensuelle!I145:I147)</f>
        <v>25614.893600000003</v>
      </c>
      <c r="J45" s="65">
        <f>SUM(Mensuelle!J145:J147)</f>
        <v>93497.991753</v>
      </c>
      <c r="K45" s="65">
        <f>SUM(Mensuelle!K145:K147)</f>
        <v>14751.374566999999</v>
      </c>
      <c r="L45" s="65">
        <f>SUM(Mensuelle!L145:L147)</f>
        <v>99.34235000000001</v>
      </c>
      <c r="M45" s="65">
        <f>SUM(Mensuelle!M145:M147)</f>
        <v>1914.6032570000002</v>
      </c>
      <c r="N45" s="65">
        <f>SUM(Mensuelle!N145:N147)</f>
        <v>16765.320174</v>
      </c>
      <c r="O45" s="65">
        <f>SUM(Mensuelle!O145:O147)</f>
        <v>11394.814077000003</v>
      </c>
      <c r="P45" s="65">
        <f>SUM(Mensuelle!P145:P147)</f>
        <v>153854.349788</v>
      </c>
    </row>
    <row r="46" spans="1:16" s="66" customFormat="1" ht="18">
      <c r="A46" s="64" t="s">
        <v>85</v>
      </c>
      <c r="B46" s="65">
        <f>SUM(Mensuelle!B148:B150)</f>
        <v>19292.719548</v>
      </c>
      <c r="C46" s="65">
        <f>SUM(Mensuelle!C148:C150)</f>
        <v>14275.730034</v>
      </c>
      <c r="D46" s="65">
        <f>SUM(Mensuelle!D148:D150)</f>
        <v>88.08328900000001</v>
      </c>
      <c r="E46" s="65">
        <f>SUM(Mensuelle!E148:E150)</f>
        <v>33656.532871</v>
      </c>
      <c r="F46" s="65">
        <f>SUM(Mensuelle!F148:F150)</f>
        <v>0</v>
      </c>
      <c r="G46" s="65">
        <f>SUM(Mensuelle!G148:G150)</f>
        <v>55892.29262099999</v>
      </c>
      <c r="H46" s="65">
        <f>SUM(Mensuelle!H148:H150)</f>
        <v>9312.612928999999</v>
      </c>
      <c r="I46" s="65">
        <f>SUM(Mensuelle!I148:I150)</f>
        <v>20528.306074</v>
      </c>
      <c r="J46" s="65">
        <f>SUM(Mensuelle!J148:J150)</f>
        <v>85733.21162399999</v>
      </c>
      <c r="K46" s="65">
        <f>SUM(Mensuelle!K148:K150)</f>
        <v>16291.193496</v>
      </c>
      <c r="L46" s="65">
        <f>SUM(Mensuelle!L148:L150)</f>
        <v>250.253258</v>
      </c>
      <c r="M46" s="65">
        <f>SUM(Mensuelle!M148:M150)</f>
        <v>2102.9042099052804</v>
      </c>
      <c r="N46" s="65">
        <f>SUM(Mensuelle!N148:N150)</f>
        <v>18644.35096390528</v>
      </c>
      <c r="O46" s="65">
        <f>SUM(Mensuelle!O148:O150)</f>
        <v>11910.425291633728</v>
      </c>
      <c r="P46" s="65">
        <f>SUM(Mensuelle!P148:P150)</f>
        <v>149944.520750539</v>
      </c>
    </row>
    <row r="47" spans="1:16" s="66" customFormat="1" ht="18">
      <c r="A47" s="64" t="s">
        <v>86</v>
      </c>
      <c r="B47" s="65">
        <f>SUM(Mensuelle!B151:B153)</f>
        <v>25473.606388</v>
      </c>
      <c r="C47" s="65">
        <f>SUM(Mensuelle!C151:C153)</f>
        <v>19547.395063</v>
      </c>
      <c r="D47" s="65">
        <f>SUM(Mensuelle!D151:D153)</f>
        <v>52.028108</v>
      </c>
      <c r="E47" s="65">
        <f>SUM(Mensuelle!E151:E153)</f>
        <v>45073.029559</v>
      </c>
      <c r="F47" s="65">
        <f>SUM(Mensuelle!F151:F153)</f>
        <v>0</v>
      </c>
      <c r="G47" s="65">
        <f>SUM(Mensuelle!G151:G153)</f>
        <v>60726.991287</v>
      </c>
      <c r="H47" s="65">
        <f>SUM(Mensuelle!H151:H153)</f>
        <v>10081.915860000001</v>
      </c>
      <c r="I47" s="65">
        <f>SUM(Mensuelle!I151:I153)</f>
        <v>23648.386531</v>
      </c>
      <c r="J47" s="65">
        <f>SUM(Mensuelle!J151:J153)</f>
        <v>94457.293678</v>
      </c>
      <c r="K47" s="65">
        <f>SUM(Mensuelle!K151:K153)</f>
        <v>15313.763288</v>
      </c>
      <c r="L47" s="65">
        <f>SUM(Mensuelle!L151:L153)</f>
        <v>101.69252499999999</v>
      </c>
      <c r="M47" s="65">
        <f>SUM(Mensuelle!M151:M153)</f>
        <v>2153.084427</v>
      </c>
      <c r="N47" s="65">
        <f>SUM(Mensuelle!N151:N153)</f>
        <v>17568.540240000002</v>
      </c>
      <c r="O47" s="65">
        <f>SUM(Mensuelle!O151:O153)</f>
        <v>10280.307377999998</v>
      </c>
      <c r="P47" s="65">
        <f>SUM(Mensuelle!P151:P153)</f>
        <v>167379.17085499997</v>
      </c>
    </row>
    <row r="48" spans="1:16" s="66" customFormat="1" ht="18">
      <c r="A48" s="64" t="s">
        <v>87</v>
      </c>
      <c r="B48" s="65">
        <f>SUM(Mensuelle!B154:B156)</f>
        <v>13463.005604</v>
      </c>
      <c r="C48" s="65">
        <f>SUM(Mensuelle!C154:C156)</f>
        <v>22351.809586</v>
      </c>
      <c r="D48" s="65">
        <f>SUM(Mensuelle!D154:D156)</f>
        <v>38.742755</v>
      </c>
      <c r="E48" s="65">
        <f>SUM(Mensuelle!E154:E156)</f>
        <v>35853.55794499999</v>
      </c>
      <c r="F48" s="65">
        <f>SUM(Mensuelle!F154:F156)</f>
        <v>0</v>
      </c>
      <c r="G48" s="65">
        <f>SUM(Mensuelle!G154:G156)</f>
        <v>59337.001071000006</v>
      </c>
      <c r="H48" s="65">
        <f>SUM(Mensuelle!H154:H156)</f>
        <v>16709.010535999998</v>
      </c>
      <c r="I48" s="65">
        <f>SUM(Mensuelle!I154:I156)</f>
        <v>19178.361164</v>
      </c>
      <c r="J48" s="65">
        <f>SUM(Mensuelle!J154:J156)</f>
        <v>95224.372771</v>
      </c>
      <c r="K48" s="65">
        <f>SUM(Mensuelle!K154:K156)</f>
        <v>11415.0940792</v>
      </c>
      <c r="L48" s="65">
        <f>SUM(Mensuelle!L154:L156)</f>
        <v>120.078093</v>
      </c>
      <c r="M48" s="65">
        <f>SUM(Mensuelle!M154:M156)</f>
        <v>3323.0462239999997</v>
      </c>
      <c r="N48" s="65">
        <f>SUM(Mensuelle!N154:N156)</f>
        <v>14858.218396199998</v>
      </c>
      <c r="O48" s="65">
        <f>SUM(Mensuelle!O154:O156)</f>
        <v>10551.713363800007</v>
      </c>
      <c r="P48" s="65">
        <f>SUM(Mensuelle!P154:P156)</f>
        <v>156487.862476</v>
      </c>
    </row>
    <row r="49" spans="1:16" s="66" customFormat="1" ht="18">
      <c r="A49" s="64" t="s">
        <v>88</v>
      </c>
      <c r="B49" s="65">
        <f>SUM(Mensuelle!B157:B159)</f>
        <v>21341.610133000002</v>
      </c>
      <c r="C49" s="65">
        <f>SUM(Mensuelle!C157:C159)</f>
        <v>12506.682985</v>
      </c>
      <c r="D49" s="65">
        <f>SUM(Mensuelle!D157:D159)</f>
        <v>65.85382</v>
      </c>
      <c r="E49" s="65">
        <f>SUM(Mensuelle!E157:E159)</f>
        <v>33914.146938</v>
      </c>
      <c r="F49" s="65">
        <f>SUM(Mensuelle!F157:F159)</f>
        <v>0</v>
      </c>
      <c r="G49" s="65">
        <f>SUM(Mensuelle!G157:G159)</f>
        <v>76880.72472</v>
      </c>
      <c r="H49" s="65">
        <f>SUM(Mensuelle!H157:H159)</f>
        <v>20490.599426</v>
      </c>
      <c r="I49" s="65">
        <f>SUM(Mensuelle!I157:I159)</f>
        <v>29328.818765</v>
      </c>
      <c r="J49" s="65">
        <f>SUM(Mensuelle!J157:J159)</f>
        <v>126700.142911</v>
      </c>
      <c r="K49" s="65">
        <f>SUM(Mensuelle!K157:K159)</f>
        <v>16929.659244000002</v>
      </c>
      <c r="L49" s="65">
        <f>SUM(Mensuelle!L157:L159)</f>
        <v>149.133333</v>
      </c>
      <c r="M49" s="65">
        <f>SUM(Mensuelle!M157:M159)</f>
        <v>2119.451987</v>
      </c>
      <c r="N49" s="65">
        <f>SUM(Mensuelle!N157:N159)</f>
        <v>19198.244564</v>
      </c>
      <c r="O49" s="65">
        <f>SUM(Mensuelle!O157:O159)</f>
        <v>13991.78592599998</v>
      </c>
      <c r="P49" s="65">
        <f>SUM(Mensuelle!P157:P159)</f>
        <v>193804.32033899997</v>
      </c>
    </row>
    <row r="50" spans="1:16" s="66" customFormat="1" ht="18">
      <c r="A50" s="64" t="s">
        <v>89</v>
      </c>
      <c r="B50" s="65">
        <f>SUM(Mensuelle!B160:B162)</f>
        <v>15760.986813</v>
      </c>
      <c r="C50" s="65">
        <f>SUM(Mensuelle!C160:C162)</f>
        <v>20827.588917</v>
      </c>
      <c r="D50" s="65">
        <f>SUM(Mensuelle!D160:D162)</f>
        <v>96.363041</v>
      </c>
      <c r="E50" s="65">
        <f>SUM(Mensuelle!E160:E162)</f>
        <v>36684.938771</v>
      </c>
      <c r="F50" s="65">
        <f>SUM(Mensuelle!F160:F162)</f>
        <v>0</v>
      </c>
      <c r="G50" s="65">
        <f>SUM(Mensuelle!G160:G162)</f>
        <v>73182.78519299999</v>
      </c>
      <c r="H50" s="65">
        <f>SUM(Mensuelle!H160:H162)</f>
        <v>18380.173314</v>
      </c>
      <c r="I50" s="65">
        <f>SUM(Mensuelle!I160:I162)</f>
        <v>25993.464922</v>
      </c>
      <c r="J50" s="65">
        <f>SUM(Mensuelle!J160:J162)</f>
        <v>117556.42342899999</v>
      </c>
      <c r="K50" s="65">
        <f>SUM(Mensuelle!K160:K162)</f>
        <v>14205.18724</v>
      </c>
      <c r="L50" s="65">
        <f>SUM(Mensuelle!L160:L162)</f>
        <v>48.583808000000005</v>
      </c>
      <c r="M50" s="65">
        <f>SUM(Mensuelle!M160:M162)</f>
        <v>2196.309198</v>
      </c>
      <c r="N50" s="65">
        <f>SUM(Mensuelle!N160:N162)</f>
        <v>16450.080245999998</v>
      </c>
      <c r="O50" s="65">
        <f>SUM(Mensuelle!O160:O162)</f>
        <v>10728.129664000015</v>
      </c>
      <c r="P50" s="65">
        <f>SUM(Mensuelle!P160:P162)</f>
        <v>181419.57211</v>
      </c>
    </row>
    <row r="51" spans="1:16" s="66" customFormat="1" ht="18">
      <c r="A51" s="64" t="s">
        <v>90</v>
      </c>
      <c r="B51" s="65">
        <f>SUM(Mensuelle!B163:B165)</f>
        <v>33490.163094999996</v>
      </c>
      <c r="C51" s="65">
        <f>SUM(Mensuelle!C163:C165)</f>
        <v>19774.201946</v>
      </c>
      <c r="D51" s="65">
        <f>SUM(Mensuelle!D163:D165)</f>
        <v>34.764585999999994</v>
      </c>
      <c r="E51" s="65">
        <f>SUM(Mensuelle!E163:E165)</f>
        <v>53299.129627</v>
      </c>
      <c r="F51" s="65">
        <f>SUM(Mensuelle!F163:F165)</f>
        <v>0</v>
      </c>
      <c r="G51" s="65">
        <f>SUM(Mensuelle!G163:G165)</f>
        <v>71070.45969599999</v>
      </c>
      <c r="H51" s="65">
        <f>SUM(Mensuelle!H163:H165)</f>
        <v>17631.427818999997</v>
      </c>
      <c r="I51" s="65">
        <f>SUM(Mensuelle!I163:I165)</f>
        <v>25436.32272</v>
      </c>
      <c r="J51" s="65">
        <f>SUM(Mensuelle!J163:J165)</f>
        <v>114138.21023499999</v>
      </c>
      <c r="K51" s="65">
        <f>SUM(Mensuelle!K163:K165)</f>
        <v>14948.267240000001</v>
      </c>
      <c r="L51" s="65">
        <f>SUM(Mensuelle!L163:L165)</f>
        <v>367.197105</v>
      </c>
      <c r="M51" s="65">
        <f>SUM(Mensuelle!M163:M165)</f>
        <v>2165.059189</v>
      </c>
      <c r="N51" s="65">
        <f>SUM(Mensuelle!N163:N165)</f>
        <v>17480.523534</v>
      </c>
      <c r="O51" s="65">
        <f>SUM(Mensuelle!O163:O165)</f>
        <v>11049.049849000003</v>
      </c>
      <c r="P51" s="65">
        <f>SUM(Mensuelle!P163:P165)</f>
        <v>195966.913245</v>
      </c>
    </row>
    <row r="52" spans="1:16" s="66" customFormat="1" ht="18">
      <c r="A52" s="64" t="s">
        <v>91</v>
      </c>
      <c r="B52" s="65">
        <f>SUM(Mensuelle!B166:B168)</f>
        <v>23795.101848</v>
      </c>
      <c r="C52" s="65">
        <f>SUM(Mensuelle!C166:C168)</f>
        <v>15307.160672999998</v>
      </c>
      <c r="D52" s="65">
        <f>SUM(Mensuelle!D166:D168)</f>
        <v>91.630951</v>
      </c>
      <c r="E52" s="65">
        <f>SUM(Mensuelle!E166:E168)</f>
        <v>39193.893471999996</v>
      </c>
      <c r="F52" s="65">
        <f>SUM(Mensuelle!F166:F168)</f>
        <v>0</v>
      </c>
      <c r="G52" s="65">
        <f>SUM(Mensuelle!G166:G168)</f>
        <v>70291.051267</v>
      </c>
      <c r="H52" s="65">
        <f>SUM(Mensuelle!H166:H168)</f>
        <v>16027.040314999998</v>
      </c>
      <c r="I52" s="65">
        <f>SUM(Mensuelle!I166:I168)</f>
        <v>29016.822117</v>
      </c>
      <c r="J52" s="65">
        <f>SUM(Mensuelle!J166:J168)</f>
        <v>115334.913699</v>
      </c>
      <c r="K52" s="65">
        <f>SUM(Mensuelle!K166:K168)</f>
        <v>17091.000629000002</v>
      </c>
      <c r="L52" s="65">
        <f>SUM(Mensuelle!L166:L168)</f>
        <v>196.405962</v>
      </c>
      <c r="M52" s="65">
        <f>SUM(Mensuelle!M166:M168)</f>
        <v>1931.4579749999998</v>
      </c>
      <c r="N52" s="65">
        <f>SUM(Mensuelle!N166:N168)</f>
        <v>19218.864566</v>
      </c>
      <c r="O52" s="65">
        <f>SUM(Mensuelle!O166:O168)</f>
        <v>11241.677575000002</v>
      </c>
      <c r="P52" s="65">
        <f>SUM(Mensuelle!P166:P168)</f>
        <v>184989.349312</v>
      </c>
    </row>
    <row r="53" spans="1:16" s="66" customFormat="1" ht="18">
      <c r="A53" s="64" t="s">
        <v>92</v>
      </c>
      <c r="B53" s="65">
        <f>SUM(Mensuelle!B169:B171)</f>
        <v>23243.40924</v>
      </c>
      <c r="C53" s="65">
        <f>SUM(Mensuelle!C169:C171)</f>
        <v>13824.987179</v>
      </c>
      <c r="D53" s="65">
        <f>SUM(Mensuelle!D169:D171)</f>
        <v>102.811183</v>
      </c>
      <c r="E53" s="65">
        <f>SUM(Mensuelle!E169:E171)</f>
        <v>37171.207601999995</v>
      </c>
      <c r="F53" s="65">
        <f>SUM(Mensuelle!F169:F171)</f>
        <v>0</v>
      </c>
      <c r="G53" s="65">
        <f>SUM(Mensuelle!G169:G171)</f>
        <v>80850.393736</v>
      </c>
      <c r="H53" s="65">
        <f>SUM(Mensuelle!H169:H171)</f>
        <v>18014.693338</v>
      </c>
      <c r="I53" s="65">
        <f>SUM(Mensuelle!I169:I171)</f>
        <v>29080.776730999998</v>
      </c>
      <c r="J53" s="65">
        <f>SUM(Mensuelle!J169:J171)</f>
        <v>127945.863805</v>
      </c>
      <c r="K53" s="65">
        <f>SUM(Mensuelle!K169:K171)</f>
        <v>17447.507803</v>
      </c>
      <c r="L53" s="65">
        <f>SUM(Mensuelle!L169:L171)</f>
        <v>358.534027</v>
      </c>
      <c r="M53" s="65">
        <f>SUM(Mensuelle!M169:M171)</f>
        <v>2042.1955560000001</v>
      </c>
      <c r="N53" s="65">
        <f>SUM(Mensuelle!N169:N171)</f>
        <v>19848.237386</v>
      </c>
      <c r="O53" s="65">
        <f>SUM(Mensuelle!O169:O171)</f>
        <v>11480.607741</v>
      </c>
      <c r="P53" s="65">
        <f>SUM(Mensuelle!P169:P171)</f>
        <v>196445.91653400002</v>
      </c>
    </row>
    <row r="54" spans="1:16" s="66" customFormat="1" ht="18">
      <c r="A54" s="64" t="s">
        <v>93</v>
      </c>
      <c r="B54" s="65">
        <f>SUM(Mensuelle!B172:B174)</f>
        <v>25888.327657</v>
      </c>
      <c r="C54" s="65">
        <f>SUM(Mensuelle!C172:C174)</f>
        <v>16073.082558999999</v>
      </c>
      <c r="D54" s="65">
        <f>SUM(Mensuelle!D172:D174)</f>
        <v>52.07402499999999</v>
      </c>
      <c r="E54" s="65">
        <f>SUM(Mensuelle!E172:E174)</f>
        <v>42013.484241</v>
      </c>
      <c r="F54" s="65">
        <f>SUM(Mensuelle!F172:F174)</f>
        <v>0</v>
      </c>
      <c r="G54" s="65">
        <f>SUM(Mensuelle!G172:G174)</f>
        <v>78150.492296</v>
      </c>
      <c r="H54" s="65">
        <f>SUM(Mensuelle!H172:H174)</f>
        <v>16334.328787</v>
      </c>
      <c r="I54" s="65">
        <f>SUM(Mensuelle!I172:I174)</f>
        <v>26924.351904999996</v>
      </c>
      <c r="J54" s="65">
        <f>SUM(Mensuelle!J172:J174)</f>
        <v>121409.172988</v>
      </c>
      <c r="K54" s="65">
        <f>SUM(Mensuelle!K172:K174)</f>
        <v>17134.923801999998</v>
      </c>
      <c r="L54" s="65">
        <f>SUM(Mensuelle!L172:L174)</f>
        <v>177.074646</v>
      </c>
      <c r="M54" s="65">
        <f>SUM(Mensuelle!M172:M174)</f>
        <v>2044.5940620000001</v>
      </c>
      <c r="N54" s="65">
        <f>SUM(Mensuelle!N172:N174)</f>
        <v>19356.59251</v>
      </c>
      <c r="O54" s="65">
        <f>SUM(Mensuelle!O172:O174)</f>
        <v>10696.444881</v>
      </c>
      <c r="P54" s="65">
        <f>SUM(Mensuelle!P172:P174)</f>
        <v>193475.69462</v>
      </c>
    </row>
    <row r="55" spans="1:16" s="66" customFormat="1" ht="18">
      <c r="A55" s="64" t="s">
        <v>94</v>
      </c>
      <c r="B55" s="65">
        <f>SUM(Mensuelle!B175:B177)</f>
        <v>44684.461899</v>
      </c>
      <c r="C55" s="65">
        <f>SUM(Mensuelle!C175:C177)</f>
        <v>21770.623369</v>
      </c>
      <c r="D55" s="65">
        <f>SUM(Mensuelle!D175:D177)</f>
        <v>42.579369</v>
      </c>
      <c r="E55" s="65">
        <f>SUM(Mensuelle!E175:E177)</f>
        <v>66497.66463700001</v>
      </c>
      <c r="F55" s="65">
        <f>SUM(Mensuelle!F175:F177)</f>
        <v>0</v>
      </c>
      <c r="G55" s="65">
        <f>SUM(Mensuelle!G175:G177)</f>
        <v>78147.417811</v>
      </c>
      <c r="H55" s="65">
        <f>SUM(Mensuelle!H175:H177)</f>
        <v>15130.691404000001</v>
      </c>
      <c r="I55" s="65">
        <f>SUM(Mensuelle!I175:I177)</f>
        <v>27094.075676</v>
      </c>
      <c r="J55" s="65">
        <f>SUM(Mensuelle!J175:J177)</f>
        <v>120372.184891</v>
      </c>
      <c r="K55" s="65">
        <f>SUM(Mensuelle!K175:K177)</f>
        <v>16863.427864</v>
      </c>
      <c r="L55" s="65">
        <f>SUM(Mensuelle!L175:L177)</f>
        <v>149.289065</v>
      </c>
      <c r="M55" s="65">
        <f>SUM(Mensuelle!M175:M177)</f>
        <v>2401.8684789999998</v>
      </c>
      <c r="N55" s="65">
        <f>SUM(Mensuelle!N175:N177)</f>
        <v>19414.585408</v>
      </c>
      <c r="O55" s="65">
        <f>SUM(Mensuelle!O175:O177)</f>
        <v>10181.978126999998</v>
      </c>
      <c r="P55" s="65">
        <f>SUM(Mensuelle!P175:P177)</f>
        <v>216466.413063</v>
      </c>
    </row>
    <row r="56" spans="1:16" s="66" customFormat="1" ht="18">
      <c r="A56" s="64" t="s">
        <v>95</v>
      </c>
      <c r="B56" s="65">
        <f>SUM(Mensuelle!B178:B180)</f>
        <v>36994.166287</v>
      </c>
      <c r="C56" s="65">
        <f>SUM(Mensuelle!C178:C180)</f>
        <v>16575.738284</v>
      </c>
      <c r="D56" s="65">
        <f>SUM(Mensuelle!D178:D180)</f>
        <v>54.438142</v>
      </c>
      <c r="E56" s="65">
        <f>SUM(Mensuelle!E178:E180)</f>
        <v>53624.342713000005</v>
      </c>
      <c r="F56" s="65">
        <f>SUM(Mensuelle!F178:F180)</f>
        <v>0</v>
      </c>
      <c r="G56" s="65">
        <f>SUM(Mensuelle!G178:G180)</f>
        <v>82095.888416</v>
      </c>
      <c r="H56" s="65">
        <f>SUM(Mensuelle!H178:H180)</f>
        <v>18811.435525</v>
      </c>
      <c r="I56" s="65">
        <f>SUM(Mensuelle!I178:I180)</f>
        <v>27147.539840999998</v>
      </c>
      <c r="J56" s="65">
        <f>SUM(Mensuelle!J178:J180)</f>
        <v>128054.863782</v>
      </c>
      <c r="K56" s="65">
        <f>SUM(Mensuelle!K178:K180)</f>
        <v>21171.48421182992</v>
      </c>
      <c r="L56" s="65">
        <f>SUM(Mensuelle!L178:L180)</f>
        <v>64.894135</v>
      </c>
      <c r="M56" s="65">
        <f>SUM(Mensuelle!M178:M180)</f>
        <v>1943.278738</v>
      </c>
      <c r="N56" s="65">
        <f>SUM(Mensuelle!N178:N180)</f>
        <v>23179.657084829916</v>
      </c>
      <c r="O56" s="65">
        <f>SUM(Mensuelle!O178:O180)</f>
        <v>12274.842157000003</v>
      </c>
      <c r="P56" s="65">
        <f>SUM(Mensuelle!P178:P180)</f>
        <v>217133.70573682993</v>
      </c>
    </row>
    <row r="57" spans="1:16" s="66" customFormat="1" ht="18">
      <c r="A57" s="64" t="s">
        <v>96</v>
      </c>
      <c r="B57" s="65">
        <f>SUM(Mensuelle!B181:B183)</f>
        <v>30550.04302</v>
      </c>
      <c r="C57" s="65">
        <f>SUM(Mensuelle!C181:C183)</f>
        <v>15092.485585</v>
      </c>
      <c r="D57" s="65">
        <f>SUM(Mensuelle!D181:D183)</f>
        <v>69.366432</v>
      </c>
      <c r="E57" s="65">
        <f>SUM(Mensuelle!E181:E183)</f>
        <v>45711.89503700001</v>
      </c>
      <c r="F57" s="65">
        <f>SUM(Mensuelle!F181:F183)</f>
        <v>0</v>
      </c>
      <c r="G57" s="65">
        <f>SUM(Mensuelle!G181:G183)</f>
        <v>90534.437043</v>
      </c>
      <c r="H57" s="65">
        <f>SUM(Mensuelle!H181:H183)</f>
        <v>17591.518313</v>
      </c>
      <c r="I57" s="65">
        <f>SUM(Mensuelle!I181:I183)</f>
        <v>34504.870397</v>
      </c>
      <c r="J57" s="65">
        <f>SUM(Mensuelle!J181:J183)</f>
        <v>142630.825753</v>
      </c>
      <c r="K57" s="65">
        <f>SUM(Mensuelle!K181:K183)</f>
        <v>21182.670459</v>
      </c>
      <c r="L57" s="65">
        <f>SUM(Mensuelle!L181:L183)</f>
        <v>22.077324</v>
      </c>
      <c r="M57" s="65">
        <f>SUM(Mensuelle!M181:M183)</f>
        <v>2073.926639590632</v>
      </c>
      <c r="N57" s="65">
        <f>SUM(Mensuelle!N181:N183)</f>
        <v>23278.674422590633</v>
      </c>
      <c r="O57" s="65">
        <f>SUM(Mensuelle!O181:O183)</f>
        <v>14633.364307000018</v>
      </c>
      <c r="P57" s="65">
        <f>SUM(Mensuelle!P181:P183)</f>
        <v>226254.75951959065</v>
      </c>
    </row>
    <row r="58" spans="1:16" s="66" customFormat="1" ht="18">
      <c r="A58" s="64" t="s">
        <v>97</v>
      </c>
      <c r="B58" s="65">
        <f>SUM(Mensuelle!B184:B186)</f>
        <v>34898.923224</v>
      </c>
      <c r="C58" s="65">
        <f>SUM(Mensuelle!C184:C186)</f>
        <v>17229.78833</v>
      </c>
      <c r="D58" s="65">
        <f>SUM(Mensuelle!D184:D186)</f>
        <v>49.667883</v>
      </c>
      <c r="E58" s="65">
        <f>SUM(Mensuelle!E184:E186)</f>
        <v>52178.37943700001</v>
      </c>
      <c r="F58" s="65">
        <f>SUM(Mensuelle!F184:F186)</f>
        <v>0</v>
      </c>
      <c r="G58" s="65">
        <f>SUM(Mensuelle!G184:G186)</f>
        <v>90065.35195499999</v>
      </c>
      <c r="H58" s="65">
        <f>SUM(Mensuelle!H184:H186)</f>
        <v>22793.723541</v>
      </c>
      <c r="I58" s="65">
        <f>SUM(Mensuelle!I184:I186)</f>
        <v>26974.308255000004</v>
      </c>
      <c r="J58" s="65">
        <f>SUM(Mensuelle!J184:J186)</f>
        <v>139833.383751</v>
      </c>
      <c r="K58" s="65">
        <f>SUM(Mensuelle!K184:K186)</f>
        <v>22942.292736</v>
      </c>
      <c r="L58" s="65">
        <f>SUM(Mensuelle!L184:L186)</f>
        <v>87.73746600000001</v>
      </c>
      <c r="M58" s="65">
        <f>SUM(Mensuelle!M184:M186)</f>
        <v>1903.42519313612</v>
      </c>
      <c r="N58" s="65">
        <f>SUM(Mensuelle!N184:N186)</f>
        <v>24933.455395136116</v>
      </c>
      <c r="O58" s="65">
        <f>SUM(Mensuelle!O184:O186)</f>
        <v>13652.220646999998</v>
      </c>
      <c r="P58" s="65">
        <f>SUM(Mensuelle!P184:P186)</f>
        <v>230597.43923013614</v>
      </c>
    </row>
    <row r="59" spans="1:16" s="66" customFormat="1" ht="18">
      <c r="A59" s="64" t="s">
        <v>45</v>
      </c>
      <c r="B59" s="65">
        <f>SUM(Mensuelle!B187:B189)</f>
        <v>38147.572693</v>
      </c>
      <c r="C59" s="65">
        <f>SUM(Mensuelle!C187:C189)</f>
        <v>23864.076038</v>
      </c>
      <c r="D59" s="65">
        <f>SUM(Mensuelle!D187:D189)</f>
        <v>44.968879</v>
      </c>
      <c r="E59" s="65">
        <f>SUM(Mensuelle!E187:E189)</f>
        <v>62056.61761</v>
      </c>
      <c r="F59" s="65">
        <f>SUM(Mensuelle!F187:F189)</f>
        <v>0</v>
      </c>
      <c r="G59" s="65">
        <f>SUM(Mensuelle!G187:G189)</f>
        <v>90094.711873</v>
      </c>
      <c r="H59" s="65">
        <f>SUM(Mensuelle!H187:H189)</f>
        <v>17856.291904</v>
      </c>
      <c r="I59" s="65">
        <f>SUM(Mensuelle!I187:I189)</f>
        <v>30824.798296</v>
      </c>
      <c r="J59" s="65">
        <f>SUM(Mensuelle!J187:J189)</f>
        <v>138775.802073</v>
      </c>
      <c r="K59" s="65">
        <f>SUM(Mensuelle!K187:K189)</f>
        <v>22860.542095</v>
      </c>
      <c r="L59" s="65">
        <f>SUM(Mensuelle!L187:L189)</f>
        <v>58.686728</v>
      </c>
      <c r="M59" s="65">
        <f>SUM(Mensuelle!M187:M189)</f>
        <v>2380.165036921563</v>
      </c>
      <c r="N59" s="65">
        <f>SUM(Mensuelle!N187:N189)</f>
        <v>25299.39385992156</v>
      </c>
      <c r="O59" s="65">
        <f>SUM(Mensuelle!O187:O189)</f>
        <v>15818.624015736</v>
      </c>
      <c r="P59" s="65">
        <f>SUM(Mensuelle!P187:P189)</f>
        <v>241950.43755865758</v>
      </c>
    </row>
    <row r="60" spans="1:16" s="66" customFormat="1" ht="18">
      <c r="A60" s="64" t="s">
        <v>98</v>
      </c>
      <c r="B60" s="65">
        <f>SUM(Mensuelle!B190:B192)</f>
        <v>36252.927368000004</v>
      </c>
      <c r="C60" s="65">
        <f>SUM(Mensuelle!C190:C192)</f>
        <v>18801.708045</v>
      </c>
      <c r="D60" s="65">
        <f>SUM(Mensuelle!D190:D192)</f>
        <v>49.506185</v>
      </c>
      <c r="E60" s="65">
        <f>SUM(Mensuelle!E190:E192)</f>
        <v>55104.141598</v>
      </c>
      <c r="F60" s="65">
        <f>SUM(Mensuelle!F190:F192)</f>
        <v>0</v>
      </c>
      <c r="G60" s="65">
        <f>SUM(Mensuelle!G190:G192)</f>
        <v>84416.730274</v>
      </c>
      <c r="H60" s="65">
        <f>SUM(Mensuelle!H190:H192)</f>
        <v>20827.95915</v>
      </c>
      <c r="I60" s="65">
        <f>SUM(Mensuelle!I190:I192)</f>
        <v>25701.440237</v>
      </c>
      <c r="J60" s="65">
        <f>SUM(Mensuelle!J190:J192)</f>
        <v>130946.12966099998</v>
      </c>
      <c r="K60" s="65">
        <f>SUM(Mensuelle!K190:K192)</f>
        <v>23155.078618</v>
      </c>
      <c r="L60" s="65">
        <f>SUM(Mensuelle!L190:L192)</f>
        <v>0</v>
      </c>
      <c r="M60" s="65">
        <f>SUM(Mensuelle!M190:M192)</f>
        <v>1352.35972112544</v>
      </c>
      <c r="N60" s="65">
        <f>SUM(Mensuelle!N190:N192)</f>
        <v>24507.438339125438</v>
      </c>
      <c r="O60" s="65">
        <f>SUM(Mensuelle!O190:O192)</f>
        <v>11500.218779</v>
      </c>
      <c r="P60" s="65">
        <f>SUM(Mensuelle!P190:P192)</f>
        <v>222057.92837712544</v>
      </c>
    </row>
    <row r="61" spans="1:16" s="66" customFormat="1" ht="18">
      <c r="A61" s="64" t="s">
        <v>99</v>
      </c>
      <c r="B61" s="65">
        <f>SUM(Mensuelle!B193:B195)</f>
        <v>31781.474069</v>
      </c>
      <c r="C61" s="65">
        <f>SUM(Mensuelle!C193:C195)</f>
        <v>16692.297037</v>
      </c>
      <c r="D61" s="65">
        <f>SUM(Mensuelle!D193:D195)</f>
        <v>44.082972999999996</v>
      </c>
      <c r="E61" s="65">
        <f>SUM(Mensuelle!E193:E195)</f>
        <v>48517.854079</v>
      </c>
      <c r="F61" s="65">
        <f>SUM(Mensuelle!F193:F195)</f>
        <v>0</v>
      </c>
      <c r="G61" s="65">
        <f>SUM(Mensuelle!G193:G195)</f>
        <v>103479.912813</v>
      </c>
      <c r="H61" s="65">
        <f>SUM(Mensuelle!H193:H195)</f>
        <v>18975.749031</v>
      </c>
      <c r="I61" s="65">
        <f>SUM(Mensuelle!I193:I195)</f>
        <v>35272.898780999996</v>
      </c>
      <c r="J61" s="65">
        <f>SUM(Mensuelle!J193:J195)</f>
        <v>157728.560625</v>
      </c>
      <c r="K61" s="65">
        <f>SUM(Mensuelle!K193:K195)</f>
        <v>31995.278822</v>
      </c>
      <c r="L61" s="65">
        <f>SUM(Mensuelle!L193:L195)</f>
        <v>30.413443</v>
      </c>
      <c r="M61" s="65">
        <f>SUM(Mensuelle!M193:M195)</f>
        <v>1771.093097</v>
      </c>
      <c r="N61" s="65">
        <f>SUM(Mensuelle!N193:N195)</f>
        <v>33796.785361999995</v>
      </c>
      <c r="O61" s="65">
        <f>SUM(Mensuelle!O193:O195)</f>
        <v>15491.281092999998</v>
      </c>
      <c r="P61" s="65">
        <f>SUM(Mensuelle!P193:P195)</f>
        <v>255534.48115900002</v>
      </c>
    </row>
    <row r="62" spans="1:16" s="66" customFormat="1" ht="18">
      <c r="A62" s="64" t="s">
        <v>100</v>
      </c>
      <c r="B62" s="65">
        <f>SUM(Mensuelle!B196:B198)</f>
        <v>33684.539235000004</v>
      </c>
      <c r="C62" s="65">
        <f>SUM(Mensuelle!C196:C198)</f>
        <v>19103.155993</v>
      </c>
      <c r="D62" s="65">
        <f>SUM(Mensuelle!D196:D198)</f>
        <v>54.856926</v>
      </c>
      <c r="E62" s="65">
        <f>SUM(Mensuelle!E196:E198)</f>
        <v>52842.552154000005</v>
      </c>
      <c r="F62" s="65">
        <f>SUM(Mensuelle!F196:F198)</f>
        <v>0</v>
      </c>
      <c r="G62" s="65">
        <f>SUM(Mensuelle!G196:G198)</f>
        <v>92192.362048</v>
      </c>
      <c r="H62" s="65">
        <f>SUM(Mensuelle!H196:H198)</f>
        <v>21031.693357999997</v>
      </c>
      <c r="I62" s="65">
        <f>SUM(Mensuelle!I196:I198)</f>
        <v>31934.976408</v>
      </c>
      <c r="J62" s="65">
        <f>SUM(Mensuelle!J196:J198)</f>
        <v>145159.031814</v>
      </c>
      <c r="K62" s="65">
        <f>SUM(Mensuelle!K196:K198)</f>
        <v>36151.826887</v>
      </c>
      <c r="L62" s="65">
        <f>SUM(Mensuelle!L196:L198)</f>
        <v>98.359246</v>
      </c>
      <c r="M62" s="65">
        <f>SUM(Mensuelle!M196:M198)</f>
        <v>1930.8090149999998</v>
      </c>
      <c r="N62" s="65">
        <f>SUM(Mensuelle!N196:N198)</f>
        <v>38180.995148</v>
      </c>
      <c r="O62" s="65">
        <f>SUM(Mensuelle!O196:O198)</f>
        <v>14765.528959000001</v>
      </c>
      <c r="P62" s="65">
        <f>SUM(Mensuelle!P196:P198)</f>
        <v>250948.108075</v>
      </c>
    </row>
    <row r="63" spans="1:16" s="66" customFormat="1" ht="18">
      <c r="A63" s="64" t="s">
        <v>101</v>
      </c>
      <c r="B63" s="65">
        <f>SUM(Mensuelle!B199:B201)</f>
        <v>34455.315524000005</v>
      </c>
      <c r="C63" s="65">
        <f>SUM(Mensuelle!C199:C201)</f>
        <v>26390.695565</v>
      </c>
      <c r="D63" s="65">
        <f>SUM(Mensuelle!D199:D201)</f>
        <v>33.205659</v>
      </c>
      <c r="E63" s="65">
        <f>SUM(Mensuelle!E199:E201)</f>
        <v>60879.216748</v>
      </c>
      <c r="F63" s="65">
        <f>SUM(Mensuelle!F199:F201)</f>
        <v>0</v>
      </c>
      <c r="G63" s="65">
        <f>SUM(Mensuelle!G199:G201)</f>
        <v>97282.863255</v>
      </c>
      <c r="H63" s="65">
        <f>SUM(Mensuelle!H199:H201)</f>
        <v>21494.979049</v>
      </c>
      <c r="I63" s="65">
        <f>SUM(Mensuelle!I199:I201)</f>
        <v>30859.215538</v>
      </c>
      <c r="J63" s="65">
        <f>SUM(Mensuelle!J199:J201)</f>
        <v>149637.05784199998</v>
      </c>
      <c r="K63" s="65">
        <f>SUM(Mensuelle!K199:K201)</f>
        <v>31286.304931</v>
      </c>
      <c r="L63" s="65">
        <f>SUM(Mensuelle!L199:L201)</f>
        <v>134.111783</v>
      </c>
      <c r="M63" s="65">
        <f>SUM(Mensuelle!M199:M201)</f>
        <v>1915.005282</v>
      </c>
      <c r="N63" s="65">
        <f>SUM(Mensuelle!N199:N201)</f>
        <v>33335.421996</v>
      </c>
      <c r="O63" s="65">
        <f>SUM(Mensuelle!O199:O201)</f>
        <v>17069.803334</v>
      </c>
      <c r="P63" s="65">
        <f>SUM(Mensuelle!P199:P201)</f>
        <v>260921.49992000003</v>
      </c>
    </row>
    <row r="64" spans="1:16" s="66" customFormat="1" ht="18">
      <c r="A64" s="64" t="s">
        <v>102</v>
      </c>
      <c r="B64" s="65">
        <f>SUM(Mensuelle!B202:B204)</f>
        <v>39070.148609</v>
      </c>
      <c r="C64" s="65">
        <f>SUM(Mensuelle!C202:C204)</f>
        <v>22229.284882</v>
      </c>
      <c r="D64" s="65">
        <f>SUM(Mensuelle!D202:D204)</f>
        <v>70.454852</v>
      </c>
      <c r="E64" s="65">
        <f>SUM(Mensuelle!E202:E204)</f>
        <v>61369.888343</v>
      </c>
      <c r="F64" s="65">
        <f>SUM(Mensuelle!F202:F204)</f>
        <v>0</v>
      </c>
      <c r="G64" s="65">
        <f>SUM(Mensuelle!G202:G204)</f>
        <v>107195.090855</v>
      </c>
      <c r="H64" s="65">
        <f>SUM(Mensuelle!H202:H204)</f>
        <v>22746.093596</v>
      </c>
      <c r="I64" s="65">
        <f>SUM(Mensuelle!I202:I204)</f>
        <v>29217.760655000002</v>
      </c>
      <c r="J64" s="65">
        <f>SUM(Mensuelle!J202:J204)</f>
        <v>159158.945106</v>
      </c>
      <c r="K64" s="65">
        <f>SUM(Mensuelle!K202:K204)</f>
        <v>34406.555305</v>
      </c>
      <c r="L64" s="65">
        <f>SUM(Mensuelle!L202:L204)</f>
        <v>41.277812</v>
      </c>
      <c r="M64" s="65">
        <f>SUM(Mensuelle!M202:M204)</f>
        <v>1669.412812</v>
      </c>
      <c r="N64" s="65">
        <f>SUM(Mensuelle!N202:N204)</f>
        <v>36117.245929000004</v>
      </c>
      <c r="O64" s="65">
        <f>SUM(Mensuelle!O202:O204)</f>
        <v>18075.209158277998</v>
      </c>
      <c r="P64" s="65">
        <f>SUM(Mensuelle!P202:P204)</f>
        <v>274721.28853627795</v>
      </c>
    </row>
    <row r="65" spans="1:16" s="66" customFormat="1" ht="18">
      <c r="A65" s="64" t="s">
        <v>103</v>
      </c>
      <c r="B65" s="65">
        <f>SUM(Mensuelle!B205:B207)</f>
        <v>34787.641279</v>
      </c>
      <c r="C65" s="65">
        <f>SUM(Mensuelle!C205:C207)</f>
        <v>20290.34667247</v>
      </c>
      <c r="D65" s="65">
        <f>SUM(Mensuelle!D205:D207)</f>
        <v>90.54297700000001</v>
      </c>
      <c r="E65" s="65">
        <f>SUM(Mensuelle!E205:E207)</f>
        <v>55168.530928470005</v>
      </c>
      <c r="F65" s="65">
        <f>SUM(Mensuelle!F205:F207)</f>
        <v>0</v>
      </c>
      <c r="G65" s="65">
        <f>SUM(Mensuelle!G205:G207)</f>
        <v>120462.198091</v>
      </c>
      <c r="H65" s="65">
        <f>SUM(Mensuelle!H205:H207)</f>
        <v>22032.353837000002</v>
      </c>
      <c r="I65" s="65">
        <f>SUM(Mensuelle!I205:I207)</f>
        <v>34852.870434</v>
      </c>
      <c r="J65" s="65">
        <f>SUM(Mensuelle!J205:J207)</f>
        <v>177347.422362</v>
      </c>
      <c r="K65" s="65">
        <f>SUM(Mensuelle!K205:K207)</f>
        <v>33908.229212</v>
      </c>
      <c r="L65" s="65">
        <f>SUM(Mensuelle!L205:L207)</f>
        <v>56.905037</v>
      </c>
      <c r="M65" s="65">
        <f>SUM(Mensuelle!M205:M207)</f>
        <v>1564.554296001184</v>
      </c>
      <c r="N65" s="65">
        <f>SUM(Mensuelle!N205:N207)</f>
        <v>35529.68854500118</v>
      </c>
      <c r="O65" s="65">
        <f>SUM(Mensuelle!O205:O207)</f>
        <v>25993.9487152032</v>
      </c>
      <c r="P65" s="65">
        <f>SUM(Mensuelle!P205:P207)</f>
        <v>294039.59055067436</v>
      </c>
    </row>
    <row r="66" spans="1:16" s="66" customFormat="1" ht="18">
      <c r="A66" s="64" t="s">
        <v>104</v>
      </c>
      <c r="B66" s="75">
        <f>SUM(Mensuelle!B208:B210)</f>
        <v>32410.285293</v>
      </c>
      <c r="C66" s="75">
        <f>SUM(Mensuelle!C208:C210)</f>
        <v>20110.096602</v>
      </c>
      <c r="D66" s="75">
        <f>SUM(Mensuelle!D208:D210)</f>
        <v>126.845552</v>
      </c>
      <c r="E66" s="75">
        <f>SUM(Mensuelle!E208:E210)</f>
        <v>52647.227447</v>
      </c>
      <c r="F66" s="75">
        <f>SUM(Mensuelle!F208:F210)</f>
        <v>0</v>
      </c>
      <c r="G66" s="75">
        <f>SUM(Mensuelle!G208:G210)</f>
        <v>113060.99917999998</v>
      </c>
      <c r="H66" s="75">
        <f>SUM(Mensuelle!H208:H210)</f>
        <v>25305.776935</v>
      </c>
      <c r="I66" s="75">
        <f>SUM(Mensuelle!I208:I210)</f>
        <v>34048.723726000004</v>
      </c>
      <c r="J66" s="75">
        <f>SUM(Mensuelle!J208:J210)</f>
        <v>172415.499841</v>
      </c>
      <c r="K66" s="75">
        <f>SUM(Mensuelle!K208:K210)</f>
        <v>23490.188604</v>
      </c>
      <c r="L66" s="75">
        <f>SUM(Mensuelle!L208:L210)</f>
        <v>184.403473</v>
      </c>
      <c r="M66" s="75">
        <f>SUM(Mensuelle!M208:M210)</f>
        <v>1355.687093</v>
      </c>
      <c r="N66" s="75">
        <f>SUM(Mensuelle!N208:N210)</f>
        <v>25030.279169999998</v>
      </c>
      <c r="O66" s="75">
        <f>SUM(Mensuelle!O208:O210)</f>
        <v>19096.137507</v>
      </c>
      <c r="P66" s="75">
        <f>SUM(Mensuelle!P208:P210)</f>
        <v>269189.143965</v>
      </c>
    </row>
    <row r="67" spans="1:16" s="66" customFormat="1" ht="18">
      <c r="A67" s="74" t="s">
        <v>105</v>
      </c>
      <c r="B67" s="65">
        <f>SUM(Mensuelle!B211:B213)</f>
        <v>70902.049356</v>
      </c>
      <c r="C67" s="65">
        <f>SUM(Mensuelle!C211:C213)</f>
        <v>29428.988028</v>
      </c>
      <c r="D67" s="65">
        <f>SUM(Mensuelle!D211:D213)</f>
        <v>94.412801</v>
      </c>
      <c r="E67" s="65">
        <f>SUM(Mensuelle!E211:E213)</f>
        <v>100425.450185</v>
      </c>
      <c r="F67" s="65">
        <f>SUM(Mensuelle!F211:F213)</f>
        <v>0</v>
      </c>
      <c r="G67" s="65">
        <f>SUM(Mensuelle!G211:G213)</f>
        <v>114192.999964</v>
      </c>
      <c r="H67" s="65">
        <f>SUM(Mensuelle!H211:H213)</f>
        <v>17884.534307</v>
      </c>
      <c r="I67" s="65">
        <f>SUM(Mensuelle!I211:I213)</f>
        <v>29541.605848</v>
      </c>
      <c r="J67" s="65">
        <f>SUM(Mensuelle!J211:J213)</f>
        <v>161619.140119</v>
      </c>
      <c r="K67" s="65">
        <f>SUM(Mensuelle!K211:K213)</f>
        <v>27866.749075</v>
      </c>
      <c r="L67" s="65">
        <f>SUM(Mensuelle!L211:L213)</f>
        <v>116.65852799999999</v>
      </c>
      <c r="M67" s="65">
        <f>SUM(Mensuelle!M211:M213)</f>
        <v>2023.141617</v>
      </c>
      <c r="N67" s="65">
        <f>SUM(Mensuelle!N211:N213)</f>
        <v>30006.549219999997</v>
      </c>
      <c r="O67" s="65">
        <f>SUM(Mensuelle!O211:O213)</f>
        <v>19116.508618772503</v>
      </c>
      <c r="P67" s="65">
        <f>SUM(Mensuelle!P211:P213)</f>
        <v>311167.6481427725</v>
      </c>
    </row>
    <row r="68" spans="1:16" s="66" customFormat="1" ht="18">
      <c r="A68" s="64" t="s">
        <v>106</v>
      </c>
      <c r="B68" s="65">
        <f>SUM(Mensuelle!B214:B216)</f>
        <v>43735.749995000006</v>
      </c>
      <c r="C68" s="65">
        <f>SUM(Mensuelle!C214:C216)</f>
        <v>26319.492958000003</v>
      </c>
      <c r="D68" s="65">
        <f>SUM(Mensuelle!D214:D216)</f>
        <v>106.220485</v>
      </c>
      <c r="E68" s="65">
        <f>SUM(Mensuelle!E214:E216)</f>
        <v>70161.463438</v>
      </c>
      <c r="F68" s="65">
        <f>SUM(Mensuelle!F214:F216)</f>
        <v>0</v>
      </c>
      <c r="G68" s="65">
        <f>SUM(Mensuelle!G214:G216)</f>
        <v>125603.793216</v>
      </c>
      <c r="H68" s="65">
        <f>SUM(Mensuelle!H214:H216)</f>
        <v>19227.872956</v>
      </c>
      <c r="I68" s="65">
        <f>SUM(Mensuelle!I214:I216)</f>
        <v>31696.711221999998</v>
      </c>
      <c r="J68" s="65">
        <f>SUM(Mensuelle!J214:J216)</f>
        <v>176528.377394</v>
      </c>
      <c r="K68" s="65">
        <f>SUM(Mensuelle!K214:K216)</f>
        <v>27076.457216</v>
      </c>
      <c r="L68" s="65">
        <f>SUM(Mensuelle!L214:L216)</f>
        <v>22.808327000000002</v>
      </c>
      <c r="M68" s="65">
        <f>SUM(Mensuelle!M214:M216)</f>
        <v>1448.6317010852158</v>
      </c>
      <c r="N68" s="65">
        <f>SUM(Mensuelle!N214:N216)</f>
        <v>28547.897244085216</v>
      </c>
      <c r="O68" s="65">
        <f>SUM(Mensuelle!O214:O216)</f>
        <v>21631.2052090696</v>
      </c>
      <c r="P68" s="65">
        <f>SUM(Mensuelle!P214:P216)</f>
        <v>296868.9432851548</v>
      </c>
    </row>
    <row r="69" spans="1:16" s="66" customFormat="1" ht="18">
      <c r="A69" s="64" t="s">
        <v>107</v>
      </c>
      <c r="B69" s="65">
        <f>SUM(Mensuelle!B217:B219)</f>
        <v>53683.894181</v>
      </c>
      <c r="C69" s="65">
        <f>SUM(Mensuelle!C217:C219)</f>
        <v>28080.860851</v>
      </c>
      <c r="D69" s="65">
        <f>SUM(Mensuelle!D217:D219)</f>
        <v>78.948077</v>
      </c>
      <c r="E69" s="65">
        <f>SUM(Mensuelle!E217:E219)</f>
        <v>81843.703109</v>
      </c>
      <c r="F69" s="65">
        <f>SUM(Mensuelle!F217:F219)</f>
        <v>0</v>
      </c>
      <c r="G69" s="65">
        <f>SUM(Mensuelle!G217:G219)</f>
        <v>133544.408803</v>
      </c>
      <c r="H69" s="65">
        <f>SUM(Mensuelle!H217:H219)</f>
        <v>18619.514311</v>
      </c>
      <c r="I69" s="65">
        <f>SUM(Mensuelle!I217:I219)</f>
        <v>35194.199129</v>
      </c>
      <c r="J69" s="65">
        <f>SUM(Mensuelle!J217:J219)</f>
        <v>187358.122243</v>
      </c>
      <c r="K69" s="65">
        <f>SUM(Mensuelle!K217:K219)</f>
        <v>27628.075242000003</v>
      </c>
      <c r="L69" s="65">
        <f>SUM(Mensuelle!L217:L219)</f>
        <v>30.713421000000004</v>
      </c>
      <c r="M69" s="65">
        <f>SUM(Mensuelle!M217:M219)</f>
        <v>2414.503428</v>
      </c>
      <c r="N69" s="65">
        <f>SUM(Mensuelle!N217:N219)</f>
        <v>30073.292091000003</v>
      </c>
      <c r="O69" s="65">
        <f>SUM(Mensuelle!O217:O219)</f>
        <v>21301.113635</v>
      </c>
      <c r="P69" s="65">
        <f>SUM(Mensuelle!P217:P219)</f>
        <v>320576.231078</v>
      </c>
    </row>
    <row r="70" spans="1:16" s="66" customFormat="1" ht="18">
      <c r="A70" s="64" t="s">
        <v>108</v>
      </c>
      <c r="B70" s="65">
        <f>SUM(Mensuelle!B220:B222)</f>
        <v>42578.489846</v>
      </c>
      <c r="C70" s="65">
        <f>SUM(Mensuelle!C220:C222)</f>
        <v>25158.017884</v>
      </c>
      <c r="D70" s="65">
        <f>SUM(Mensuelle!D220:D222)</f>
        <v>102.332089</v>
      </c>
      <c r="E70" s="65">
        <f>SUM(Mensuelle!E220:E222)</f>
        <v>67838.83981899999</v>
      </c>
      <c r="F70" s="65">
        <f>SUM(Mensuelle!F220:F222)</f>
        <v>0</v>
      </c>
      <c r="G70" s="65">
        <f>SUM(Mensuelle!G220:G222)</f>
        <v>135152.197873</v>
      </c>
      <c r="H70" s="65">
        <f>SUM(Mensuelle!H220:H222)</f>
        <v>23406.388361</v>
      </c>
      <c r="I70" s="65">
        <f>SUM(Mensuelle!I220:I222)</f>
        <v>34695.496926</v>
      </c>
      <c r="J70" s="65">
        <f>SUM(Mensuelle!J220:J222)</f>
        <v>193254.08315999998</v>
      </c>
      <c r="K70" s="65">
        <f>SUM(Mensuelle!K220:K222)</f>
        <v>24135.952187</v>
      </c>
      <c r="L70" s="65">
        <f>SUM(Mensuelle!L220:L222)</f>
        <v>50.439173999999994</v>
      </c>
      <c r="M70" s="65">
        <f>SUM(Mensuelle!M220:M222)</f>
        <v>2126.719046</v>
      </c>
      <c r="N70" s="65">
        <f>SUM(Mensuelle!N220:N222)</f>
        <v>26313.110407</v>
      </c>
      <c r="O70" s="65">
        <f>SUM(Mensuelle!O220:O222)</f>
        <v>18109.967935</v>
      </c>
      <c r="P70" s="65">
        <f>SUM(Mensuelle!P220:P222)</f>
        <v>305516.001321</v>
      </c>
    </row>
    <row r="71" spans="1:16" s="66" customFormat="1" ht="18">
      <c r="A71" s="64" t="s">
        <v>109</v>
      </c>
      <c r="B71" s="65">
        <f>SUM(Mensuelle!B223:B225)</f>
        <v>88042.22537696</v>
      </c>
      <c r="C71" s="65">
        <f>SUM(Mensuelle!C223:C225)</f>
        <v>41264.048084</v>
      </c>
      <c r="D71" s="65">
        <f>SUM(Mensuelle!D223:D225)</f>
        <v>106.573657</v>
      </c>
      <c r="E71" s="65">
        <f>SUM(Mensuelle!E223:E225)</f>
        <v>129412.84711796002</v>
      </c>
      <c r="F71" s="65">
        <f>SUM(Mensuelle!F223:F225)</f>
        <v>0</v>
      </c>
      <c r="G71" s="65">
        <f>SUM(Mensuelle!G223:G225)</f>
        <v>130545.91905099999</v>
      </c>
      <c r="H71" s="65">
        <f>SUM(Mensuelle!H223:H225)</f>
        <v>16332.029590000002</v>
      </c>
      <c r="I71" s="65">
        <f>SUM(Mensuelle!I223:I225)</f>
        <v>31169.87879</v>
      </c>
      <c r="J71" s="65">
        <f>SUM(Mensuelle!J223:J225)</f>
        <v>178047.82743099998</v>
      </c>
      <c r="K71" s="65">
        <f>SUM(Mensuelle!K223:K225)</f>
        <v>23596.165318</v>
      </c>
      <c r="L71" s="65">
        <f>SUM(Mensuelle!L223:L225)</f>
        <v>43.824645999999994</v>
      </c>
      <c r="M71" s="65">
        <f>SUM(Mensuelle!M223:M225)</f>
        <v>3098.95075</v>
      </c>
      <c r="N71" s="65">
        <f>SUM(Mensuelle!N223:N225)</f>
        <v>26738.940714</v>
      </c>
      <c r="O71" s="65">
        <f>SUM(Mensuelle!O223:O225)</f>
        <v>13611.88772503</v>
      </c>
      <c r="P71" s="65">
        <f>SUM(Mensuelle!P223:P225)</f>
        <v>347811.50298799004</v>
      </c>
    </row>
    <row r="72" spans="1:16" s="66" customFormat="1" ht="18">
      <c r="A72" s="64" t="s">
        <v>110</v>
      </c>
      <c r="B72" s="65">
        <f>SUM(Mensuelle!B226:B228)</f>
        <v>67971.879401</v>
      </c>
      <c r="C72" s="65">
        <f>SUM(Mensuelle!C226:C228)</f>
        <v>38068.187332</v>
      </c>
      <c r="D72" s="65">
        <f>SUM(Mensuelle!D226:D228)</f>
        <v>78.361825</v>
      </c>
      <c r="E72" s="65">
        <f>SUM(Mensuelle!E226:E228)</f>
        <v>106118.42855799999</v>
      </c>
      <c r="F72" s="65">
        <f>SUM(Mensuelle!F226:F228)</f>
        <v>0</v>
      </c>
      <c r="G72" s="65">
        <f>SUM(Mensuelle!G226:G228)</f>
        <v>148504.113143</v>
      </c>
      <c r="H72" s="65">
        <f>SUM(Mensuelle!H226:H228)</f>
        <v>19907.317827</v>
      </c>
      <c r="I72" s="65">
        <f>SUM(Mensuelle!I226:I228)</f>
        <v>32435.731718000003</v>
      </c>
      <c r="J72" s="65">
        <f>SUM(Mensuelle!J226:J228)</f>
        <v>200847.16268799998</v>
      </c>
      <c r="K72" s="65">
        <f>SUM(Mensuelle!K226:K228)</f>
        <v>36584.893434</v>
      </c>
      <c r="L72" s="65">
        <f>SUM(Mensuelle!L226:L228)</f>
        <v>16.236546</v>
      </c>
      <c r="M72" s="65">
        <f>SUM(Mensuelle!M226:M228)</f>
        <v>2697.325051</v>
      </c>
      <c r="N72" s="65">
        <f>SUM(Mensuelle!N226:N228)</f>
        <v>39298.455031000005</v>
      </c>
      <c r="O72" s="65">
        <f>SUM(Mensuelle!O226:O228)</f>
        <v>14035.716041</v>
      </c>
      <c r="P72" s="65">
        <f>SUM(Mensuelle!P226:P228)</f>
        <v>360299.762318</v>
      </c>
    </row>
    <row r="73" spans="1:16" s="66" customFormat="1" ht="18">
      <c r="A73" s="64" t="s">
        <v>114</v>
      </c>
      <c r="B73" s="65">
        <f>SUM(Mensuelle!B229:B231)</f>
        <v>61237.229021</v>
      </c>
      <c r="C73" s="65">
        <f>SUM(Mensuelle!C229:C231)</f>
        <v>39931.7325</v>
      </c>
      <c r="D73" s="65">
        <f>SUM(Mensuelle!D229:D231)</f>
        <v>86.677987</v>
      </c>
      <c r="E73" s="65">
        <f>SUM(Mensuelle!E229:E231)</f>
        <v>101255.639508</v>
      </c>
      <c r="F73" s="65">
        <f>SUM(Mensuelle!F229:F231)</f>
        <v>0</v>
      </c>
      <c r="G73" s="65">
        <f>SUM(Mensuelle!G229:G231)</f>
        <v>170834.485025</v>
      </c>
      <c r="H73" s="65">
        <f>SUM(Mensuelle!H229:H231)</f>
        <v>18925.796241999997</v>
      </c>
      <c r="I73" s="65">
        <f>SUM(Mensuelle!I229:I231)</f>
        <v>37889.485824</v>
      </c>
      <c r="J73" s="65">
        <f>SUM(Mensuelle!J229:J231)</f>
        <v>227649.767091</v>
      </c>
      <c r="K73" s="65">
        <f>SUM(Mensuelle!K229:K231)</f>
        <v>37932.547571999996</v>
      </c>
      <c r="L73" s="65">
        <f>SUM(Mensuelle!L229:L231)</f>
        <v>60.969896999999996</v>
      </c>
      <c r="M73" s="65">
        <f>SUM(Mensuelle!M229:M231)</f>
        <v>2949.947857</v>
      </c>
      <c r="N73" s="65">
        <f>SUM(Mensuelle!N229:N231)</f>
        <v>40943.465326000005</v>
      </c>
      <c r="O73" s="65">
        <f>SUM(Mensuelle!O229:O231)</f>
        <v>27567.480398000003</v>
      </c>
      <c r="P73" s="65">
        <f>SUM(Mensuelle!P229:P231)</f>
        <v>397416.35232299997</v>
      </c>
    </row>
    <row r="74" spans="1:16" s="66" customFormat="1" ht="18">
      <c r="A74" s="64" t="s">
        <v>116</v>
      </c>
      <c r="B74" s="65">
        <f>SUM(Mensuelle!B232:B234)</f>
        <v>62552.69197</v>
      </c>
      <c r="C74" s="65">
        <f>SUM(Mensuelle!C232:C234)</f>
        <v>42961.472838</v>
      </c>
      <c r="D74" s="65">
        <f>SUM(Mensuelle!D232:D234)</f>
        <v>91.88045500000001</v>
      </c>
      <c r="E74" s="65">
        <f>SUM(Mensuelle!E232:E234)</f>
        <v>105606.045263</v>
      </c>
      <c r="F74" s="65">
        <f>SUM(Mensuelle!F232:F234)</f>
        <v>0</v>
      </c>
      <c r="G74" s="65">
        <f>SUM(Mensuelle!G232:G234)</f>
        <v>183536.19575800002</v>
      </c>
      <c r="H74" s="65">
        <f>SUM(Mensuelle!H232:H234)</f>
        <v>19228.58581</v>
      </c>
      <c r="I74" s="65">
        <f>SUM(Mensuelle!I232:I234)</f>
        <v>40448.832001</v>
      </c>
      <c r="J74" s="65">
        <f>SUM(Mensuelle!J232:J234)</f>
        <v>243213.61356900004</v>
      </c>
      <c r="K74" s="65">
        <f>SUM(Mensuelle!K232:K234)</f>
        <v>35276.210636</v>
      </c>
      <c r="L74" s="65">
        <f>SUM(Mensuelle!L232:L234)</f>
        <v>16.996712</v>
      </c>
      <c r="M74" s="65">
        <f>SUM(Mensuelle!M232:M234)</f>
        <v>3507.621955</v>
      </c>
      <c r="N74" s="65">
        <f>SUM(Mensuelle!N232:N234)</f>
        <v>38800.829303</v>
      </c>
      <c r="O74" s="65">
        <f>SUM(Mensuelle!O232:O234)</f>
        <v>25609.389176999997</v>
      </c>
      <c r="P74" s="65">
        <f>SUM(Mensuelle!P232:P234)</f>
        <v>413229.877312</v>
      </c>
    </row>
    <row r="75" spans="1:16" s="66" customFormat="1" ht="18">
      <c r="A75" s="64" t="s">
        <v>118</v>
      </c>
      <c r="B75" s="65">
        <f>SUM(Mensuelle!B235:B237)</f>
        <v>72283.906824</v>
      </c>
      <c r="C75" s="65">
        <f>SUM(Mensuelle!C235:C237)</f>
        <v>57725.651916999996</v>
      </c>
      <c r="D75" s="65">
        <f>SUM(Mensuelle!D235:D237)</f>
        <v>77.948683</v>
      </c>
      <c r="E75" s="65">
        <f>SUM(Mensuelle!E235:E237)</f>
        <v>130087.50742400001</v>
      </c>
      <c r="F75" s="65">
        <f>SUM(Mensuelle!F235:F237)</f>
        <v>0</v>
      </c>
      <c r="G75" s="65">
        <f>SUM(Mensuelle!G235:G237)</f>
        <v>179087.964016</v>
      </c>
      <c r="H75" s="65">
        <f>SUM(Mensuelle!H235:H237)</f>
        <v>19292.859264</v>
      </c>
      <c r="I75" s="65">
        <f>SUM(Mensuelle!I235:I237)</f>
        <v>32382.952747000003</v>
      </c>
      <c r="J75" s="65">
        <f>SUM(Mensuelle!J235:J237)</f>
        <v>230763.77602700004</v>
      </c>
      <c r="K75" s="65">
        <f>SUM(Mensuelle!K235:K237)</f>
        <v>37839.21189200001</v>
      </c>
      <c r="L75" s="65">
        <f>SUM(Mensuelle!L235:L237)</f>
        <v>263.287976</v>
      </c>
      <c r="M75" s="65">
        <f>SUM(Mensuelle!M235:M237)</f>
        <v>3101.8012</v>
      </c>
      <c r="N75" s="65">
        <f>SUM(Mensuelle!N235:N237)</f>
        <v>41204.301068</v>
      </c>
      <c r="O75" s="65">
        <f>SUM(Mensuelle!O235:O237)</f>
        <v>24730.411852999998</v>
      </c>
      <c r="P75" s="65">
        <f>SUM(Mensuelle!P235:P237)</f>
        <v>426785.996372</v>
      </c>
    </row>
    <row r="76" spans="1:16" s="66" customFormat="1" ht="18.75" customHeight="1">
      <c r="A76" s="91" t="s">
        <v>112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</row>
  </sheetData>
  <sheetProtection/>
  <mergeCells count="9">
    <mergeCell ref="A76:P76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zoomScalePageLayoutView="0" workbookViewId="0" topLeftCell="A1">
      <pane xSplit="1" ySplit="7" topLeftCell="H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9" sqref="I29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10.445312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10.445312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9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3" t="s">
        <v>37</v>
      </c>
    </row>
    <row r="3" ht="18.75">
      <c r="F3" s="35"/>
    </row>
    <row r="4" spans="1:16" ht="18.75">
      <c r="A4" s="36"/>
      <c r="B4" s="83" t="s">
        <v>34</v>
      </c>
      <c r="C4" s="83"/>
      <c r="D4" s="83"/>
      <c r="E4" s="83"/>
      <c r="F4" s="83"/>
      <c r="G4" s="83"/>
      <c r="H4" s="83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4"/>
      <c r="I5" s="38"/>
      <c r="J5" s="38"/>
      <c r="K5" s="38"/>
      <c r="L5" s="38"/>
      <c r="M5" s="38"/>
      <c r="N5" s="38"/>
      <c r="O5" s="38"/>
      <c r="P5" s="38"/>
    </row>
    <row r="6" spans="1:16" ht="18.75">
      <c r="A6" s="86" t="s">
        <v>43</v>
      </c>
      <c r="B6" s="84" t="s">
        <v>32</v>
      </c>
      <c r="C6" s="84"/>
      <c r="D6" s="84"/>
      <c r="E6" s="84"/>
      <c r="F6" s="85" t="s">
        <v>0</v>
      </c>
      <c r="G6" s="88" t="s">
        <v>31</v>
      </c>
      <c r="H6" s="89"/>
      <c r="I6" s="89"/>
      <c r="J6" s="90"/>
      <c r="K6" s="88" t="s">
        <v>28</v>
      </c>
      <c r="L6" s="89"/>
      <c r="M6" s="89"/>
      <c r="N6" s="90"/>
      <c r="O6" s="81" t="s">
        <v>5</v>
      </c>
      <c r="P6" s="81" t="s">
        <v>6</v>
      </c>
    </row>
    <row r="7" spans="1:16" ht="80.25" customHeight="1">
      <c r="A7" s="87"/>
      <c r="B7" s="50" t="s">
        <v>25</v>
      </c>
      <c r="C7" s="51" t="s">
        <v>26</v>
      </c>
      <c r="D7" s="50" t="s">
        <v>27</v>
      </c>
      <c r="E7" s="50" t="s">
        <v>33</v>
      </c>
      <c r="F7" s="81"/>
      <c r="G7" s="51" t="s">
        <v>1</v>
      </c>
      <c r="H7" s="51" t="s">
        <v>2</v>
      </c>
      <c r="I7" s="52" t="s">
        <v>3</v>
      </c>
      <c r="J7" s="53" t="s">
        <v>33</v>
      </c>
      <c r="K7" s="51" t="s">
        <v>4</v>
      </c>
      <c r="L7" s="51" t="s">
        <v>29</v>
      </c>
      <c r="M7" s="52" t="s">
        <v>30</v>
      </c>
      <c r="N7" s="50" t="s">
        <v>33</v>
      </c>
      <c r="O7" s="94"/>
      <c r="P7" s="94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>I9+H9+G9</f>
        <v>48524.5</v>
      </c>
      <c r="K9" s="40">
        <v>16132.2</v>
      </c>
      <c r="L9" s="40">
        <v>82.8</v>
      </c>
      <c r="M9" s="40">
        <v>7618.7</v>
      </c>
      <c r="N9" s="40">
        <f>M9+L9+K9</f>
        <v>23833.7</v>
      </c>
      <c r="O9" s="40">
        <v>15251.4</v>
      </c>
      <c r="P9" s="40">
        <f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>B10+C10+D10</f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>I10+H10+G10</f>
        <v>55878.7</v>
      </c>
      <c r="K10" s="40">
        <v>15570.4</v>
      </c>
      <c r="L10" s="40">
        <v>131.6</v>
      </c>
      <c r="M10" s="40">
        <v>8777.3</v>
      </c>
      <c r="N10" s="40">
        <f>M10+L10+K10</f>
        <v>24479.3</v>
      </c>
      <c r="O10" s="40">
        <v>17649.1</v>
      </c>
      <c r="P10" s="40">
        <f>O10+N10+J10+F10+E10</f>
        <v>133684.5</v>
      </c>
    </row>
    <row r="11" spans="1:16" ht="18.75">
      <c r="A11" s="39">
        <v>2005</v>
      </c>
      <c r="B11" s="41">
        <f>SUM(Mensuelle!B7:B18)</f>
        <v>23240.3</v>
      </c>
      <c r="C11" s="41">
        <f>SUM(Mensuelle!C7:C18)</f>
        <v>11479.8</v>
      </c>
      <c r="D11" s="41">
        <f>SUM(Mensuelle!D7:D18)</f>
        <v>7237.099999999999</v>
      </c>
      <c r="E11" s="41">
        <f>SUM(Mensuelle!E7:E18)</f>
        <v>41957.200000000004</v>
      </c>
      <c r="F11" s="41">
        <f>SUM(Mensuelle!F7:F18)</f>
        <v>0</v>
      </c>
      <c r="G11" s="41">
        <f>SUM(Mensuelle!G7:G18)</f>
        <v>41796.9</v>
      </c>
      <c r="H11" s="41">
        <f>SUM(Mensuelle!H7:H18)</f>
        <v>1419.0000000000002</v>
      </c>
      <c r="I11" s="41">
        <f>SUM(Mensuelle!I7:I18)</f>
        <v>21971.6</v>
      </c>
      <c r="J11" s="41">
        <f>SUM(Mensuelle!J7:J18)</f>
        <v>65187.49999999999</v>
      </c>
      <c r="K11" s="41">
        <f>SUM(Mensuelle!K7:K18)</f>
        <v>18463.8</v>
      </c>
      <c r="L11" s="41">
        <f>SUM(Mensuelle!L7:L18)</f>
        <v>121.7</v>
      </c>
      <c r="M11" s="41">
        <f>SUM(Mensuelle!M7:M18)</f>
        <v>14455.999999999996</v>
      </c>
      <c r="N11" s="41">
        <f>SUM(Mensuelle!N7:N18)</f>
        <v>33041.49999999999</v>
      </c>
      <c r="O11" s="41">
        <f>SUM(Mensuelle!O7:O18)</f>
        <v>18844.91075</v>
      </c>
      <c r="P11" s="41">
        <f>SUM(Mensuelle!P7:P18)</f>
        <v>159031.11074999996</v>
      </c>
    </row>
    <row r="12" spans="1:16" ht="18.75">
      <c r="A12" s="39">
        <v>2006</v>
      </c>
      <c r="B12" s="41">
        <f>SUM(Mensuelle!B19:B30)</f>
        <v>24384.600000000002</v>
      </c>
      <c r="C12" s="41">
        <f>SUM(Mensuelle!C19:C30)</f>
        <v>19211.800000000003</v>
      </c>
      <c r="D12" s="41">
        <f>SUM(Mensuelle!D19:D30)</f>
        <v>964.3999999999999</v>
      </c>
      <c r="E12" s="41">
        <f>SUM(Mensuelle!E19:E30)</f>
        <v>44560.8</v>
      </c>
      <c r="F12" s="41">
        <f>SUM(Mensuelle!F19:F30)</f>
        <v>0</v>
      </c>
      <c r="G12" s="41">
        <f>SUM(Mensuelle!G19:G30)</f>
        <v>54220.50000000001</v>
      </c>
      <c r="H12" s="41">
        <f>SUM(Mensuelle!H19:H30)</f>
        <v>1828.8</v>
      </c>
      <c r="I12" s="41">
        <f>SUM(Mensuelle!I19:I30)</f>
        <v>27128.1</v>
      </c>
      <c r="J12" s="41">
        <f>SUM(Mensuelle!J19:J30)</f>
        <v>83177.40000000001</v>
      </c>
      <c r="K12" s="41">
        <f>SUM(Mensuelle!K19:K30)</f>
        <v>25372.199999999997</v>
      </c>
      <c r="L12" s="41">
        <f>SUM(Mensuelle!L19:L30)</f>
        <v>185.7</v>
      </c>
      <c r="M12" s="41">
        <f>SUM(Mensuelle!M19:M30)</f>
        <v>294.4</v>
      </c>
      <c r="N12" s="41">
        <f>SUM(Mensuelle!N19:N30)</f>
        <v>25852.3</v>
      </c>
      <c r="O12" s="41">
        <f>SUM(Mensuelle!O19:O30)</f>
        <v>10048.8</v>
      </c>
      <c r="P12" s="41">
        <f>SUM(Mensuelle!P19:P30)</f>
        <v>163639.30000000002</v>
      </c>
    </row>
    <row r="13" spans="1:16" ht="18.75">
      <c r="A13" s="39">
        <v>2007</v>
      </c>
      <c r="B13" s="41">
        <f>SUM(Mensuelle!B31:B42)</f>
        <v>27980.599999999995</v>
      </c>
      <c r="C13" s="41">
        <f>SUM(Mensuelle!C31:C42)</f>
        <v>24109.999999999996</v>
      </c>
      <c r="D13" s="41">
        <f>SUM(Mensuelle!D31:D42)</f>
        <v>988.9</v>
      </c>
      <c r="E13" s="41">
        <f>SUM(Mensuelle!E31:E42)</f>
        <v>53079.50000000001</v>
      </c>
      <c r="F13" s="41">
        <f>SUM(Mensuelle!F31:F42)</f>
        <v>6.2</v>
      </c>
      <c r="G13" s="41">
        <f>SUM(Mensuelle!G31:G42)</f>
        <v>60435.700000000004</v>
      </c>
      <c r="H13" s="41">
        <f>SUM(Mensuelle!H31:H42)</f>
        <v>1920.8</v>
      </c>
      <c r="I13" s="41">
        <f>SUM(Mensuelle!I31:I42)</f>
        <v>30191.500000000007</v>
      </c>
      <c r="J13" s="41">
        <f>SUM(Mensuelle!J31:J42)</f>
        <v>92548.00000000001</v>
      </c>
      <c r="K13" s="41">
        <f>SUM(Mensuelle!K31:K42)</f>
        <v>24553.000000000004</v>
      </c>
      <c r="L13" s="41">
        <f>SUM(Mensuelle!L31:L42)</f>
        <v>99.19999999999999</v>
      </c>
      <c r="M13" s="41">
        <f>SUM(Mensuelle!M31:M42)</f>
        <v>14.7</v>
      </c>
      <c r="N13" s="41">
        <f>SUM(Mensuelle!N31:N42)</f>
        <v>24666.899999999998</v>
      </c>
      <c r="O13" s="41">
        <f>SUM(Mensuelle!O31:O42)</f>
        <v>15406.6</v>
      </c>
      <c r="P13" s="41">
        <f>SUM(Mensuelle!P31:P42)</f>
        <v>185707.2</v>
      </c>
    </row>
    <row r="14" spans="1:16" ht="18.75">
      <c r="A14" s="39">
        <v>2008</v>
      </c>
      <c r="B14" s="41">
        <f>SUM(Mensuelle!B43:B54)</f>
        <v>35556.899999999994</v>
      </c>
      <c r="C14" s="41">
        <f>SUM(Mensuelle!C43:C54)</f>
        <v>30272.699999999997</v>
      </c>
      <c r="D14" s="41">
        <f>SUM(Mensuelle!D43:D54)</f>
        <v>1001</v>
      </c>
      <c r="E14" s="41">
        <f>SUM(Mensuelle!E43:E54)</f>
        <v>66830.6</v>
      </c>
      <c r="F14" s="41">
        <f>SUM(Mensuelle!F43:F54)</f>
        <v>381.40000000000003</v>
      </c>
      <c r="G14" s="41">
        <f>SUM(Mensuelle!G43:G54)</f>
        <v>73199.09999999999</v>
      </c>
      <c r="H14" s="41">
        <f>SUM(Mensuelle!H43:H54)</f>
        <v>2472.1</v>
      </c>
      <c r="I14" s="41">
        <f>SUM(Mensuelle!I43:I54)</f>
        <v>41577.1</v>
      </c>
      <c r="J14" s="41">
        <f>SUM(Mensuelle!J43:J54)</f>
        <v>117248.29999999997</v>
      </c>
      <c r="K14" s="41">
        <f>SUM(Mensuelle!K43:K54)</f>
        <v>32047.7</v>
      </c>
      <c r="L14" s="41">
        <f>SUM(Mensuelle!L43:L54)</f>
        <v>1880.6</v>
      </c>
      <c r="M14" s="41">
        <f>SUM(Mensuelle!M43:M54)</f>
        <v>0.7</v>
      </c>
      <c r="N14" s="41">
        <f>SUM(Mensuelle!N43:N54)</f>
        <v>33929</v>
      </c>
      <c r="O14" s="41">
        <f>SUM(Mensuelle!O43:O54)</f>
        <v>18706.199999999997</v>
      </c>
      <c r="P14" s="41">
        <f>SUM(Mensuelle!P43:P54)</f>
        <v>237095.49999999997</v>
      </c>
    </row>
    <row r="15" spans="1:16" ht="18.75">
      <c r="A15" s="39">
        <v>2009</v>
      </c>
      <c r="B15" s="41">
        <f>SUM(Mensuelle!B55:B66)</f>
        <v>40302.5</v>
      </c>
      <c r="C15" s="41">
        <f>SUM(Mensuelle!C55:C66)</f>
        <v>32359.699999999997</v>
      </c>
      <c r="D15" s="41">
        <f>SUM(Mensuelle!D55:D66)</f>
        <v>7921.900000000001</v>
      </c>
      <c r="E15" s="41">
        <f>SUM(Mensuelle!E55:E66)</f>
        <v>80584.1</v>
      </c>
      <c r="F15" s="41">
        <f>SUM(Mensuelle!F55:F66)</f>
        <v>2306.7</v>
      </c>
      <c r="G15" s="41">
        <f>SUM(Mensuelle!G55:G66)</f>
        <v>96451.8</v>
      </c>
      <c r="H15" s="41">
        <f>SUM(Mensuelle!H55:H66)</f>
        <v>9467.4</v>
      </c>
      <c r="I15" s="41">
        <f>SUM(Mensuelle!I55:I66)</f>
        <v>41604.979999999996</v>
      </c>
      <c r="J15" s="41">
        <f>SUM(Mensuelle!J55:J66)</f>
        <v>147524.18000000002</v>
      </c>
      <c r="K15" s="41">
        <f>SUM(Mensuelle!K55:K66)</f>
        <v>27863</v>
      </c>
      <c r="L15" s="41">
        <f>SUM(Mensuelle!L55:L66)</f>
        <v>1456.1</v>
      </c>
      <c r="M15" s="41">
        <f>SUM(Mensuelle!M55:M66)</f>
        <v>1.6000000000000003</v>
      </c>
      <c r="N15" s="41">
        <f>SUM(Mensuelle!N55:N66)</f>
        <v>29320.699999999993</v>
      </c>
      <c r="O15" s="41">
        <f>SUM(Mensuelle!O55:O66)</f>
        <v>29287.600000000006</v>
      </c>
      <c r="P15" s="41">
        <f>SUM(Mensuelle!P55:P66)</f>
        <v>289023.27999999997</v>
      </c>
    </row>
    <row r="16" spans="1:16" ht="18.75">
      <c r="A16" s="39">
        <v>2010</v>
      </c>
      <c r="B16" s="41">
        <f>SUM(Mensuelle!B67:B78)</f>
        <v>56763.600000000006</v>
      </c>
      <c r="C16" s="41">
        <f>SUM(Mensuelle!C67:C78)</f>
        <v>55324.5</v>
      </c>
      <c r="D16" s="41">
        <f>SUM(Mensuelle!D67:D78)</f>
        <v>2270.6099999999997</v>
      </c>
      <c r="E16" s="41">
        <f>SUM(Mensuelle!E67:E78)</f>
        <v>114358.70999999999</v>
      </c>
      <c r="F16" s="41">
        <f>SUM(Mensuelle!F67:F78)</f>
        <v>0</v>
      </c>
      <c r="G16" s="41">
        <f>SUM(Mensuelle!G67:G78)</f>
        <v>131797.40000000002</v>
      </c>
      <c r="H16" s="41">
        <f>SUM(Mensuelle!H67:H78)</f>
        <v>15754.199999999999</v>
      </c>
      <c r="I16" s="41">
        <f>SUM(Mensuelle!I67:I78)</f>
        <v>47577.9</v>
      </c>
      <c r="J16" s="41">
        <f>SUM(Mensuelle!J67:J78)</f>
        <v>195129.50000000003</v>
      </c>
      <c r="K16" s="41">
        <f>SUM(Mensuelle!K67:K78)</f>
        <v>32770.49999999999</v>
      </c>
      <c r="L16" s="41">
        <f>SUM(Mensuelle!L67:L78)</f>
        <v>216.79999999999998</v>
      </c>
      <c r="M16" s="41">
        <f>SUM(Mensuelle!M67:M78)</f>
        <v>4153.6</v>
      </c>
      <c r="N16" s="41">
        <f>SUM(Mensuelle!N67:N78)</f>
        <v>37140.9</v>
      </c>
      <c r="O16" s="41">
        <f>SUM(Mensuelle!O67:O78)</f>
        <v>16458.340000000004</v>
      </c>
      <c r="P16" s="41">
        <f>SUM(Mensuelle!P67:P78)</f>
        <v>363087.45000000007</v>
      </c>
    </row>
    <row r="17" spans="1:16" ht="18.75">
      <c r="A17" s="39">
        <v>2011</v>
      </c>
      <c r="B17" s="41">
        <f>SUM(Mensuelle!B79:B90)</f>
        <v>70627.48</v>
      </c>
      <c r="C17" s="41">
        <f>SUM(Mensuelle!C79:C90)</f>
        <v>52807.56</v>
      </c>
      <c r="D17" s="41">
        <f>SUM(Mensuelle!D79:D90)</f>
        <v>536.894</v>
      </c>
      <c r="E17" s="41">
        <f>SUM(Mensuelle!E79:E90)</f>
        <v>123971.93400000001</v>
      </c>
      <c r="F17" s="41">
        <f>SUM(Mensuelle!F79:F90)</f>
        <v>0</v>
      </c>
      <c r="G17" s="41">
        <f>SUM(Mensuelle!G79:G90)</f>
        <v>177327.43699999998</v>
      </c>
      <c r="H17" s="41">
        <f>SUM(Mensuelle!H79:H90)</f>
        <v>18473.95</v>
      </c>
      <c r="I17" s="41">
        <f>SUM(Mensuelle!I79:I90)</f>
        <v>50113.37200000001</v>
      </c>
      <c r="J17" s="41">
        <f>SUM(Mensuelle!J79:J90)</f>
        <v>245914.75900000002</v>
      </c>
      <c r="K17" s="41">
        <f>SUM(Mensuelle!K79:K90)</f>
        <v>48829.70999999999</v>
      </c>
      <c r="L17" s="41">
        <f>SUM(Mensuelle!L79:L90)</f>
        <v>161.989</v>
      </c>
      <c r="M17" s="41">
        <f>SUM(Mensuelle!M79:M90)</f>
        <v>4948.717000000001</v>
      </c>
      <c r="N17" s="41">
        <f>SUM(Mensuelle!N79:N90)</f>
        <v>53940.41600000001</v>
      </c>
      <c r="O17" s="41">
        <f>SUM(Mensuelle!O79:O90)</f>
        <v>17147.286</v>
      </c>
      <c r="P17" s="41">
        <f>SUM(Mensuelle!P79:P90)</f>
        <v>440974.395</v>
      </c>
    </row>
    <row r="18" spans="1:16" ht="18.75">
      <c r="A18" s="39">
        <v>2012</v>
      </c>
      <c r="B18" s="41">
        <f>SUM(Mensuelle!B91:B102)</f>
        <v>82530.963959</v>
      </c>
      <c r="C18" s="41">
        <f>SUM(Mensuelle!C91:C102)</f>
        <v>72882.840463</v>
      </c>
      <c r="D18" s="41">
        <f>SUM(Mensuelle!D91:D102)</f>
        <v>495.33806999999996</v>
      </c>
      <c r="E18" s="41">
        <f>SUM(Mensuelle!E91:E102)</f>
        <v>155909.142492</v>
      </c>
      <c r="F18" s="41">
        <f>SUM(Mensuelle!F91:F102)</f>
        <v>0</v>
      </c>
      <c r="G18" s="41">
        <f>SUM(Mensuelle!G91:G102)</f>
        <v>201428.74414599998</v>
      </c>
      <c r="H18" s="41">
        <f>SUM(Mensuelle!H91:H102)</f>
        <v>7024.471613999998</v>
      </c>
      <c r="I18" s="41">
        <f>SUM(Mensuelle!I91:I102)</f>
        <v>68253.260706</v>
      </c>
      <c r="J18" s="41">
        <f>SUM(Mensuelle!J91:J102)</f>
        <v>276706.476466</v>
      </c>
      <c r="K18" s="41">
        <f>SUM(Mensuelle!K91:K102)</f>
        <v>43723.203065</v>
      </c>
      <c r="L18" s="41">
        <f>SUM(Mensuelle!L91:L102)</f>
        <v>166.802648</v>
      </c>
      <c r="M18" s="41">
        <f>SUM(Mensuelle!M91:M102)</f>
        <v>5931.915192</v>
      </c>
      <c r="N18" s="41">
        <f>SUM(Mensuelle!N91:N102)</f>
        <v>49821.920905</v>
      </c>
      <c r="O18" s="41">
        <f>SUM(Mensuelle!O91:O102)</f>
        <v>9441.273914</v>
      </c>
      <c r="P18" s="41">
        <f>SUM(Mensuelle!P91:P102)</f>
        <v>491878.8137770001</v>
      </c>
    </row>
    <row r="19" spans="1:16" ht="18.75">
      <c r="A19" s="39">
        <v>2013</v>
      </c>
      <c r="B19" s="41">
        <f>SUM(Mensuelle!B103:B114)</f>
        <v>92446.15873699999</v>
      </c>
      <c r="C19" s="41">
        <f>SUM(Mensuelle!C103:C114)</f>
        <v>53108.49723799999</v>
      </c>
      <c r="D19" s="41">
        <f>SUM(Mensuelle!D103:D114)</f>
        <v>460.21938500000005</v>
      </c>
      <c r="E19" s="41">
        <f>SUM(Mensuelle!E103:E114)</f>
        <v>146014.87535999998</v>
      </c>
      <c r="F19" s="41">
        <f>SUM(Mensuelle!F103:F114)</f>
        <v>0</v>
      </c>
      <c r="G19" s="41">
        <f>SUM(Mensuelle!G103:G114)</f>
        <v>211002.12173800005</v>
      </c>
      <c r="H19" s="41">
        <f>SUM(Mensuelle!H103:H114)</f>
        <v>7069.947273000001</v>
      </c>
      <c r="I19" s="41">
        <f>SUM(Mensuelle!I103:I114)</f>
        <v>87559.618052</v>
      </c>
      <c r="J19" s="41">
        <f>SUM(Mensuelle!J103:J114)</f>
        <v>305631.687063</v>
      </c>
      <c r="K19" s="41">
        <f>SUM(Mensuelle!K103:K114)</f>
        <v>42439.356132999994</v>
      </c>
      <c r="L19" s="41">
        <f>SUM(Mensuelle!L103:L114)</f>
        <v>774.962426</v>
      </c>
      <c r="M19" s="41">
        <f>SUM(Mensuelle!M103:M114)</f>
        <v>7719.858403</v>
      </c>
      <c r="N19" s="41">
        <f>SUM(Mensuelle!N103:N114)</f>
        <v>50934.176962</v>
      </c>
      <c r="O19" s="41">
        <f>SUM(Mensuelle!O103:O114)</f>
        <v>21958.748479</v>
      </c>
      <c r="P19" s="41">
        <f>SUM(Mensuelle!P103:P114)</f>
        <v>524539.487864</v>
      </c>
    </row>
    <row r="20" spans="1:16" ht="18.75">
      <c r="A20" s="39">
        <v>2014</v>
      </c>
      <c r="B20" s="41">
        <f>SUM(Mensuelle!B115:B126)</f>
        <v>73099.689786</v>
      </c>
      <c r="C20" s="41">
        <f>SUM(Mensuelle!C115:C126)</f>
        <v>64131.24515899999</v>
      </c>
      <c r="D20" s="41">
        <f>SUM(Mensuelle!D115:D126)</f>
        <v>652.6011350000001</v>
      </c>
      <c r="E20" s="41">
        <f>SUM(Mensuelle!E115:E126)</f>
        <v>137883.53608000002</v>
      </c>
      <c r="F20" s="41">
        <f>SUM(Mensuelle!F115:F126)</f>
        <v>0</v>
      </c>
      <c r="G20" s="41">
        <f>SUM(Mensuelle!G115:G126)</f>
        <v>240205.693079</v>
      </c>
      <c r="H20" s="41">
        <f>SUM(Mensuelle!H115:H126)</f>
        <v>17645.827851000002</v>
      </c>
      <c r="I20" s="41">
        <f>SUM(Mensuelle!I115:I126)</f>
        <v>92390.94838900001</v>
      </c>
      <c r="J20" s="41">
        <f>SUM(Mensuelle!J115:J126)</f>
        <v>350242.469319</v>
      </c>
      <c r="K20" s="41">
        <f>SUM(Mensuelle!K115:K126)</f>
        <v>45182.30374399999</v>
      </c>
      <c r="L20" s="41">
        <f>SUM(Mensuelle!L115:L126)</f>
        <v>671.26146</v>
      </c>
      <c r="M20" s="41">
        <f>SUM(Mensuelle!M115:M126)</f>
        <v>9360.092316999999</v>
      </c>
      <c r="N20" s="41">
        <f>SUM(Mensuelle!N115:N126)</f>
        <v>55213.657521</v>
      </c>
      <c r="O20" s="41">
        <f>SUM(Mensuelle!O115:O126)</f>
        <v>28867.572836000003</v>
      </c>
      <c r="P20" s="41">
        <f>SUM(Mensuelle!P115:P126)</f>
        <v>572207.235756</v>
      </c>
    </row>
    <row r="21" spans="1:16" ht="18.75">
      <c r="A21" s="39">
        <v>2015</v>
      </c>
      <c r="B21" s="41">
        <f>SUM(Mensuelle!B127:B138)</f>
        <v>75130.866196</v>
      </c>
      <c r="C21" s="41">
        <f>SUM(Mensuelle!C127:C138)</f>
        <v>56464.088286000006</v>
      </c>
      <c r="D21" s="41">
        <f>SUM(Mensuelle!D127:D138)</f>
        <v>442.255183</v>
      </c>
      <c r="E21" s="41">
        <f>SUM(Mensuelle!E127:E138)</f>
        <v>132037.209665</v>
      </c>
      <c r="F21" s="41">
        <f>SUM(Mensuelle!F127:F138)</f>
        <v>0</v>
      </c>
      <c r="G21" s="41">
        <f>SUM(Mensuelle!G127:G138)</f>
        <v>208080.400737</v>
      </c>
      <c r="H21" s="41">
        <f>SUM(Mensuelle!H127:H138)</f>
        <v>29673.399950999996</v>
      </c>
      <c r="I21" s="41">
        <f>SUM(Mensuelle!I127:I138)</f>
        <v>84712.148719</v>
      </c>
      <c r="J21" s="41">
        <f>SUM(Mensuelle!J127:J138)</f>
        <v>322465.9494069999</v>
      </c>
      <c r="K21" s="41">
        <f>SUM(Mensuelle!K127:K138)</f>
        <v>45671.3438</v>
      </c>
      <c r="L21" s="41">
        <f>SUM(Mensuelle!L127:L138)</f>
        <v>120.06989399999999</v>
      </c>
      <c r="M21" s="41">
        <f>SUM(Mensuelle!M127:M138)</f>
        <v>7174.923082095999</v>
      </c>
      <c r="N21" s="41">
        <f>SUM(Mensuelle!N127:N138)</f>
        <v>52966.336776095995</v>
      </c>
      <c r="O21" s="41">
        <f>SUM(Mensuelle!O127:O138)</f>
        <v>36196.67019099999</v>
      </c>
      <c r="P21" s="41">
        <f>SUM(Mensuelle!P127:P138)</f>
        <v>543666.166039096</v>
      </c>
    </row>
    <row r="22" spans="1:16" ht="18.75">
      <c r="A22" s="39">
        <v>2016</v>
      </c>
      <c r="B22" s="41">
        <f>SUM(Mensuelle!B139:B150)</f>
        <v>75708.51058</v>
      </c>
      <c r="C22" s="41">
        <f>SUM(Mensuelle!C139:C150)</f>
        <v>56333.600043000006</v>
      </c>
      <c r="D22" s="41">
        <f>SUM(Mensuelle!D139:D150)</f>
        <v>432.87681699999996</v>
      </c>
      <c r="E22" s="41">
        <f>SUM(Mensuelle!E139:E150)</f>
        <v>132474.98744</v>
      </c>
      <c r="F22" s="41">
        <f>SUM(Mensuelle!F139:F150)</f>
        <v>0</v>
      </c>
      <c r="G22" s="41">
        <f>SUM(Mensuelle!G139:G150)</f>
        <v>221771.730841</v>
      </c>
      <c r="H22" s="41">
        <f>SUM(Mensuelle!H139:H150)</f>
        <v>33801.12143</v>
      </c>
      <c r="I22" s="41">
        <f>SUM(Mensuelle!I139:I150)</f>
        <v>84671.461402</v>
      </c>
      <c r="J22" s="41">
        <f>SUM(Mensuelle!J139:J150)</f>
        <v>340244.31367299997</v>
      </c>
      <c r="K22" s="41">
        <f>SUM(Mensuelle!K139:K150)</f>
        <v>59111.649819</v>
      </c>
      <c r="L22" s="41">
        <f>SUM(Mensuelle!L139:L150)</f>
        <v>425.785607</v>
      </c>
      <c r="M22" s="41">
        <f>SUM(Mensuelle!M139:M150)</f>
        <v>7641.225129299617</v>
      </c>
      <c r="N22" s="41">
        <f>SUM(Mensuelle!N139:N150)</f>
        <v>67178.66055529962</v>
      </c>
      <c r="O22" s="41">
        <f>SUM(Mensuelle!O139:O150)</f>
        <v>44709.6097956058</v>
      </c>
      <c r="P22" s="41">
        <f>SUM(Mensuelle!P139:P150)</f>
        <v>584607.5714639055</v>
      </c>
    </row>
    <row r="23" spans="1:16" ht="18.75">
      <c r="A23" s="39">
        <v>2017</v>
      </c>
      <c r="B23" s="41">
        <f>SUM(Mensuelle!B151:B162)</f>
        <v>76039.20893800001</v>
      </c>
      <c r="C23" s="41">
        <f>SUM(Mensuelle!C151:C162)</f>
        <v>75233.47655099999</v>
      </c>
      <c r="D23" s="41">
        <f>SUM(Mensuelle!D151:D162)</f>
        <v>252.987724</v>
      </c>
      <c r="E23" s="41">
        <f>SUM(Mensuelle!E151:E162)</f>
        <v>151525.673213</v>
      </c>
      <c r="F23" s="41">
        <f>SUM(Mensuelle!F151:F162)</f>
        <v>0</v>
      </c>
      <c r="G23" s="41">
        <f>SUM(Mensuelle!G151:G162)</f>
        <v>270127.502271</v>
      </c>
      <c r="H23" s="41">
        <f>SUM(Mensuelle!H151:H162)</f>
        <v>65661.699136</v>
      </c>
      <c r="I23" s="41">
        <f>SUM(Mensuelle!I151:I162)</f>
        <v>98149.031382</v>
      </c>
      <c r="J23" s="41">
        <f>SUM(Mensuelle!J151:J162)</f>
        <v>433938.232789</v>
      </c>
      <c r="K23" s="41">
        <f>SUM(Mensuelle!K151:K162)</f>
        <v>57863.7038512</v>
      </c>
      <c r="L23" s="41">
        <f>SUM(Mensuelle!L151:L162)</f>
        <v>419.487759</v>
      </c>
      <c r="M23" s="41">
        <f>SUM(Mensuelle!M151:M162)</f>
        <v>9791.891835999999</v>
      </c>
      <c r="N23" s="41">
        <f>SUM(Mensuelle!N151:N162)</f>
        <v>68075.0834462</v>
      </c>
      <c r="O23" s="41">
        <f>SUM(Mensuelle!O151:O162)</f>
        <v>45551.9363318</v>
      </c>
      <c r="P23" s="41">
        <f>SUM(Mensuelle!P151:P162)</f>
        <v>699090.92578</v>
      </c>
    </row>
    <row r="24" spans="1:16" ht="18.75">
      <c r="A24" s="39">
        <v>2018</v>
      </c>
      <c r="B24" s="41">
        <f>SUM(Mensuelle!B163:B174)</f>
        <v>106417.00184000001</v>
      </c>
      <c r="C24" s="41">
        <f>SUM(Mensuelle!C163:C174)</f>
        <v>64979.432357000005</v>
      </c>
      <c r="D24" s="41">
        <f>SUM(Mensuelle!D163:D174)</f>
        <v>281.28074499999997</v>
      </c>
      <c r="E24" s="41">
        <f>SUM(Mensuelle!E163:E174)</f>
        <v>171677.714942</v>
      </c>
      <c r="F24" s="41">
        <f>SUM(Mensuelle!F163:F174)</f>
        <v>0</v>
      </c>
      <c r="G24" s="41">
        <f>SUM(Mensuelle!G163:G174)</f>
        <v>300362.39699499996</v>
      </c>
      <c r="H24" s="41">
        <f>SUM(Mensuelle!H163:H174)</f>
        <v>68007.49025900001</v>
      </c>
      <c r="I24" s="41">
        <f>SUM(Mensuelle!I163:I174)</f>
        <v>110458.273473</v>
      </c>
      <c r="J24" s="41">
        <f>SUM(Mensuelle!J163:J174)</f>
        <v>478828.16072700004</v>
      </c>
      <c r="K24" s="41">
        <f>SUM(Mensuelle!K163:K174)</f>
        <v>66621.699474</v>
      </c>
      <c r="L24" s="41">
        <f>SUM(Mensuelle!L163:L174)</f>
        <v>1099.2117400000002</v>
      </c>
      <c r="M24" s="41">
        <f>SUM(Mensuelle!M163:M174)</f>
        <v>8183.306782</v>
      </c>
      <c r="N24" s="41">
        <f>SUM(Mensuelle!N163:N174)</f>
        <v>75904.21799599999</v>
      </c>
      <c r="O24" s="41">
        <f>SUM(Mensuelle!O163:O174)</f>
        <v>44467.78004600001</v>
      </c>
      <c r="P24" s="41">
        <f>SUM(Mensuelle!P163:P174)</f>
        <v>770877.873711</v>
      </c>
    </row>
    <row r="25" spans="1:16" ht="18.75">
      <c r="A25" s="39">
        <v>2019</v>
      </c>
      <c r="B25" s="41">
        <f>SUM(Mensuelle!B175:B186)</f>
        <v>147127.59443</v>
      </c>
      <c r="C25" s="41">
        <f>SUM(Mensuelle!C175:C186)</f>
        <v>70668.635568</v>
      </c>
      <c r="D25" s="41">
        <f>SUM(Mensuelle!D175:D186)</f>
        <v>216.05182599999998</v>
      </c>
      <c r="E25" s="41">
        <f>SUM(Mensuelle!E175:E186)</f>
        <v>218012.281824</v>
      </c>
      <c r="F25" s="41">
        <f>SUM(Mensuelle!F175:F186)</f>
        <v>0</v>
      </c>
      <c r="G25" s="41">
        <f>SUM(Mensuelle!G175:G186)</f>
        <v>340843.095225</v>
      </c>
      <c r="H25" s="41">
        <f>SUM(Mensuelle!H175:H186)</f>
        <v>74327.368783</v>
      </c>
      <c r="I25" s="41">
        <f>SUM(Mensuelle!I175:I186)</f>
        <v>115720.794169</v>
      </c>
      <c r="J25" s="41">
        <f>SUM(Mensuelle!J175:J186)</f>
        <v>530891.258177</v>
      </c>
      <c r="K25" s="41">
        <f>SUM(Mensuelle!K175:K186)</f>
        <v>82159.87527082993</v>
      </c>
      <c r="L25" s="41">
        <f>SUM(Mensuelle!L175:L186)</f>
        <v>323.99798999999996</v>
      </c>
      <c r="M25" s="41">
        <f>SUM(Mensuelle!M175:M186)</f>
        <v>8322.499049726752</v>
      </c>
      <c r="N25" s="41">
        <f>SUM(Mensuelle!N175:N186)</f>
        <v>90806.37231055668</v>
      </c>
      <c r="O25" s="41">
        <f>SUM(Mensuelle!O175:O186)</f>
        <v>50742.405238000014</v>
      </c>
      <c r="P25" s="40">
        <f>O25+N25+J25+F25+E25</f>
        <v>890452.3175495567</v>
      </c>
    </row>
    <row r="26" spans="1:16" ht="18.75">
      <c r="A26" s="39">
        <v>2020</v>
      </c>
      <c r="B26" s="41">
        <f>SUM(Mensuelle!B187:B198)</f>
        <v>139866.51336500002</v>
      </c>
      <c r="C26" s="41">
        <f>SUM(Mensuelle!C187:C198)</f>
        <v>78461.237113</v>
      </c>
      <c r="D26" s="41">
        <f>SUM(Mensuelle!D187:D198)</f>
        <v>193.414963</v>
      </c>
      <c r="E26" s="41">
        <f>SUM(Mensuelle!E187:E198)</f>
        <v>218521.165441</v>
      </c>
      <c r="F26" s="41">
        <f>SUM(Mensuelle!F187:F198)</f>
        <v>0</v>
      </c>
      <c r="G26" s="41">
        <f>SUM(Mensuelle!G187:G198)</f>
        <v>370183.717008</v>
      </c>
      <c r="H26" s="41">
        <f>SUM(Mensuelle!H187:H198)</f>
        <v>78691.693443</v>
      </c>
      <c r="I26" s="41">
        <f>SUM(Mensuelle!I187:I198)</f>
        <v>123734.11372200001</v>
      </c>
      <c r="J26" s="41">
        <f>SUM(Mensuelle!J187:J198)</f>
        <v>572609.5241729999</v>
      </c>
      <c r="K26" s="41">
        <f>SUM(Mensuelle!K187:K198)</f>
        <v>114162.726422</v>
      </c>
      <c r="L26" s="41">
        <f>SUM(Mensuelle!L187:L198)</f>
        <v>187.459417</v>
      </c>
      <c r="M26" s="41">
        <f>SUM(Mensuelle!M187:M198)</f>
        <v>7434.426870047003</v>
      </c>
      <c r="N26" s="41">
        <f>SUM(Mensuelle!N187:N198)</f>
        <v>121784.612709047</v>
      </c>
      <c r="O26" s="41">
        <f>SUM(Mensuelle!O187:O198)</f>
        <v>57575.65284673601</v>
      </c>
      <c r="P26" s="41">
        <f>SUM(Mensuelle!P187:P198)</f>
        <v>970490.9551697829</v>
      </c>
    </row>
    <row r="27" spans="1:16" ht="18.75">
      <c r="A27" s="39">
        <v>2021</v>
      </c>
      <c r="B27" s="41">
        <f>SUM(Mensuelle!B199:B210)</f>
        <v>140723.39070500003</v>
      </c>
      <c r="C27" s="41">
        <f>SUM(Mensuelle!C199:C210)</f>
        <v>89020.42372147001</v>
      </c>
      <c r="D27" s="41">
        <f>SUM(Mensuelle!D199:D210)</f>
        <v>321.04904000000005</v>
      </c>
      <c r="E27" s="41">
        <f>SUM(Mensuelle!E199:E210)</f>
        <v>230064.86346647</v>
      </c>
      <c r="F27" s="41">
        <f>SUM(Mensuelle!F199:F210)</f>
        <v>0</v>
      </c>
      <c r="G27" s="41">
        <f>SUM(Mensuelle!G199:G210)</f>
        <v>438001.151381</v>
      </c>
      <c r="H27" s="41">
        <f>SUM(Mensuelle!H199:H210)</f>
        <v>91579.203417</v>
      </c>
      <c r="I27" s="41">
        <f>SUM(Mensuelle!I199:I210)</f>
        <v>128978.570353</v>
      </c>
      <c r="J27" s="41">
        <f>SUM(Mensuelle!J199:J210)</f>
        <v>658558.9251509998</v>
      </c>
      <c r="K27" s="41">
        <f>SUM(Mensuelle!K199:K210)</f>
        <v>123091.27805200001</v>
      </c>
      <c r="L27" s="41">
        <f>SUM(Mensuelle!L199:L210)</f>
        <v>416.698105</v>
      </c>
      <c r="M27" s="41">
        <f>SUM(Mensuelle!M199:M210)</f>
        <v>6504.6594830011845</v>
      </c>
      <c r="N27" s="41">
        <f>SUM(Mensuelle!N199:N210)</f>
        <v>130012.63564000117</v>
      </c>
      <c r="O27" s="41">
        <f>SUM(Mensuelle!O199:O210)</f>
        <v>80235.0987144812</v>
      </c>
      <c r="P27" s="41">
        <f>SUM(Mensuelle!P199:P210)</f>
        <v>1098871.5229719523</v>
      </c>
    </row>
    <row r="28" spans="1:16" ht="18.75">
      <c r="A28" s="39">
        <v>2022</v>
      </c>
      <c r="B28" s="41">
        <f>SUM(Mensuelle!B211:B222)</f>
        <v>210900.18337800005</v>
      </c>
      <c r="C28" s="41">
        <f>SUM(Mensuelle!C211:C222)</f>
        <v>108987.359721</v>
      </c>
      <c r="D28" s="41">
        <f>SUM(Mensuelle!D211:D222)</f>
        <v>381.913452</v>
      </c>
      <c r="E28" s="41">
        <f>SUM(Mensuelle!E211:E222)</f>
        <v>320269.45655099995</v>
      </c>
      <c r="F28" s="41">
        <f>SUM(Mensuelle!F211:F222)</f>
        <v>0</v>
      </c>
      <c r="G28" s="41">
        <f>SUM(Mensuelle!G211:G222)</f>
        <v>508493.399856</v>
      </c>
      <c r="H28" s="41">
        <f>SUM(Mensuelle!H211:H222)</f>
        <v>79138.30993500001</v>
      </c>
      <c r="I28" s="41">
        <f>SUM(Mensuelle!I211:I222)</f>
        <v>131128.013125</v>
      </c>
      <c r="J28" s="41">
        <f>SUM(Mensuelle!J211:J222)</f>
        <v>718759.722916</v>
      </c>
      <c r="K28" s="41">
        <f>SUM(Mensuelle!K211:K222)</f>
        <v>106707.23371999999</v>
      </c>
      <c r="L28" s="41">
        <f>SUM(Mensuelle!L211:L222)</f>
        <v>220.61944999999997</v>
      </c>
      <c r="M28" s="41">
        <f>SUM(Mensuelle!M211:M222)</f>
        <v>8012.995792085216</v>
      </c>
      <c r="N28" s="41">
        <f>SUM(Mensuelle!N211:N222)</f>
        <v>114940.84896208523</v>
      </c>
      <c r="O28" s="41">
        <f>SUM(Mensuelle!O211:O222)</f>
        <v>80158.79539784211</v>
      </c>
      <c r="P28" s="41">
        <f>SUM(Mensuelle!P211:P222)</f>
        <v>1234128.8238269275</v>
      </c>
    </row>
    <row r="29" spans="1:16" ht="18.75">
      <c r="A29" s="39">
        <v>2023</v>
      </c>
      <c r="B29" s="41">
        <f>SUM(Mensuelle!B223:B234)</f>
        <v>279804.02576896</v>
      </c>
      <c r="C29" s="41">
        <f>SUM(Mensuelle!C223:C234)</f>
        <v>162225.440754</v>
      </c>
      <c r="D29" s="41">
        <f>SUM(Mensuelle!D223:D234)</f>
        <v>363.49392399999994</v>
      </c>
      <c r="E29" s="41">
        <f>SUM(Mensuelle!E223:E234)</f>
        <v>442392.96044696006</v>
      </c>
      <c r="F29" s="41">
        <f>SUM(Mensuelle!F223:F234)</f>
        <v>0</v>
      </c>
      <c r="G29" s="41">
        <f>SUM(Mensuelle!G223:G234)</f>
        <v>633420.7129769999</v>
      </c>
      <c r="H29" s="41">
        <f>SUM(Mensuelle!H223:H234)</f>
        <v>74393.729469</v>
      </c>
      <c r="I29" s="41">
        <f>SUM(Mensuelle!I223:I234)</f>
        <v>141943.928333</v>
      </c>
      <c r="J29" s="41">
        <f>SUM(Mensuelle!J223:J234)</f>
        <v>849758.3707789999</v>
      </c>
      <c r="K29" s="41">
        <f>SUM(Mensuelle!K223:K234)</f>
        <v>133389.81696</v>
      </c>
      <c r="L29" s="41">
        <f>SUM(Mensuelle!L223:L234)</f>
        <v>138.027801</v>
      </c>
      <c r="M29" s="41">
        <f>SUM(Mensuelle!M223:M234)</f>
        <v>12253.845613</v>
      </c>
      <c r="N29" s="41">
        <f>SUM(Mensuelle!N223:N234)</f>
        <v>145781.690374</v>
      </c>
      <c r="O29" s="41">
        <f>SUM(Mensuelle!O223:O234)</f>
        <v>80824.47334103001</v>
      </c>
      <c r="P29" s="41">
        <f>SUM(Mensuelle!P223:P234)</f>
        <v>1518757.4949409901</v>
      </c>
    </row>
    <row r="30" spans="1:16" ht="18.75">
      <c r="A30" s="42" t="s">
        <v>113</v>
      </c>
      <c r="B30" s="42"/>
      <c r="C30" s="42"/>
      <c r="D30" s="42"/>
      <c r="E30" s="32"/>
      <c r="F30" s="33"/>
      <c r="G30" s="32"/>
      <c r="H30" s="16"/>
      <c r="I30" s="16"/>
      <c r="J30" s="32"/>
      <c r="K30" s="32"/>
      <c r="L30" s="32"/>
      <c r="M30" s="32"/>
      <c r="N30" s="32"/>
      <c r="O30" s="32"/>
      <c r="P30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2024-05-07T18:15:24Z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