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601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<sst xmlns="http://schemas.openxmlformats.org/spreadsheetml/2006/main" count="495" uniqueCount="219">
  <si>
    <t xml:space="preserve"> </t>
  </si>
  <si>
    <t xml:space="preserve">                                                                                            </t>
  </si>
  <si>
    <t xml:space="preserve">  I. DETTE DIRECTE</t>
  </si>
  <si>
    <t xml:space="preserve">     A. Equipements publics</t>
  </si>
  <si>
    <t xml:space="preserve">      1. Transport</t>
  </si>
  <si>
    <t xml:space="preserve">         a) Routes</t>
  </si>
  <si>
    <t xml:space="preserve">         b) Aéroport et port</t>
  </si>
  <si>
    <t xml:space="preserve">     B. Secteurs productifs</t>
  </si>
  <si>
    <t xml:space="preserve">      1. Agriculture et Elevage</t>
  </si>
  <si>
    <t xml:space="preserve">      2. Sylviculture</t>
  </si>
  <si>
    <t xml:space="preserve">      3. Industrie</t>
  </si>
  <si>
    <t xml:space="preserve">     C. Secteur social</t>
  </si>
  <si>
    <t xml:space="preserve">      1. Education</t>
  </si>
  <si>
    <t xml:space="preserve">      D. Divers</t>
  </si>
  <si>
    <t xml:space="preserve">      1. Balance des paiements</t>
  </si>
  <si>
    <t xml:space="preserve">      2. Assistance technique</t>
  </si>
  <si>
    <t xml:space="preserve">      3. Gestion des entreprises publiques</t>
  </si>
  <si>
    <t>-</t>
  </si>
  <si>
    <t xml:space="preserve">      1. Télécommunications</t>
  </si>
  <si>
    <t xml:space="preserve">      1. Agriculture et élevage</t>
  </si>
  <si>
    <t xml:space="preserve">      2. Pêche</t>
  </si>
  <si>
    <t xml:space="preserve">      4. Energie</t>
  </si>
  <si>
    <t xml:space="preserve">      2. Télécommunications</t>
  </si>
  <si>
    <t xml:space="preserve">    TOTAL</t>
  </si>
  <si>
    <t>TOTAL</t>
  </si>
  <si>
    <t xml:space="preserve">      2. Infrastructures </t>
  </si>
  <si>
    <t xml:space="preserve">      3. Divers</t>
  </si>
  <si>
    <t>Avril 2007</t>
  </si>
  <si>
    <t>Octobre 2007</t>
  </si>
  <si>
    <t xml:space="preserve">            III.8</t>
  </si>
  <si>
    <t>Novembre 2007</t>
  </si>
  <si>
    <t>Février 2008</t>
  </si>
  <si>
    <t>Mars 2008</t>
  </si>
  <si>
    <t xml:space="preserve"> II. DETTE RETROCEDEE</t>
  </si>
  <si>
    <t>Août 2008</t>
  </si>
  <si>
    <t>Septembre 2008</t>
  </si>
  <si>
    <t>Octobre 2008</t>
  </si>
  <si>
    <t>Novembre 2008</t>
  </si>
  <si>
    <t xml:space="preserve">                 III.8</t>
  </si>
  <si>
    <t>Février o9</t>
  </si>
  <si>
    <t xml:space="preserve">                    III.8</t>
  </si>
  <si>
    <t>Mai o9</t>
  </si>
  <si>
    <t>Juillet 09</t>
  </si>
  <si>
    <t>Août 09</t>
  </si>
  <si>
    <t>Octobre 09</t>
  </si>
  <si>
    <t>Janvier 10</t>
  </si>
  <si>
    <t>Mars 2010</t>
  </si>
  <si>
    <t>Avril 2010</t>
  </si>
  <si>
    <t>Mai 2010</t>
  </si>
  <si>
    <t>III.8</t>
  </si>
  <si>
    <t>Octobre 2010</t>
  </si>
  <si>
    <t>Novembre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</si>
  <si>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</si>
  <si>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</si>
  <si>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</si>
  <si>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</si>
  <si>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</si>
  <si>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</si>
  <si>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</si>
  <si>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</si>
  <si>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</si>
  <si>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</si>
  <si>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</si>
  <si>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 xml:space="preserve">                   III.7</t>
  </si>
  <si>
    <t>Janvier 2012</t>
  </si>
  <si>
    <t xml:space="preserve">                              -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</si>
  <si>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</si>
  <si>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</si>
  <si>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</si>
  <si>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</si>
  <si>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</si>
  <si>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</si>
  <si>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</si>
  <si>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>Septembre 2012</t>
  </si>
  <si>
    <t>Octobre 2012</t>
  </si>
  <si>
    <t>Novembre 2012</t>
  </si>
  <si>
    <t>Janvier 2013</t>
  </si>
  <si>
    <t>Février 2013</t>
  </si>
  <si>
    <t xml:space="preserve">                                                                                       EVOLUTION DE LA DETTE PUBLIQUE EXTERIEURE PAR SECTEUR ECONOMIQUE </t>
  </si>
  <si>
    <t>Mars 2013</t>
  </si>
  <si>
    <t>Mai 2013</t>
  </si>
  <si>
    <t>Juin 2013</t>
  </si>
  <si>
    <t>Juillet 2013</t>
  </si>
  <si>
    <t>Août 2013</t>
  </si>
  <si>
    <t xml:space="preserve"> DETTE PUBLIQUE EXTERIEURE PAR SECTEURS ECONOMIQUES (en %) </t>
  </si>
  <si>
    <t>Septembre 2013</t>
  </si>
  <si>
    <t>Octobre 2013</t>
  </si>
  <si>
    <t>Novembre 2013</t>
  </si>
  <si>
    <t xml:space="preserve"> janvier 2014</t>
  </si>
  <si>
    <t xml:space="preserve">  III.8</t>
  </si>
  <si>
    <t xml:space="preserve"> Mars 2014</t>
  </si>
  <si>
    <t xml:space="preserve"> Mai 2014</t>
  </si>
  <si>
    <t xml:space="preserve"> Juin 2014</t>
  </si>
  <si>
    <t xml:space="preserve"> Juillet 2014</t>
  </si>
  <si>
    <t xml:space="preserve"> Août 2014</t>
  </si>
  <si>
    <t xml:space="preserve"> Septembre 2014</t>
  </si>
  <si>
    <t xml:space="preserve"> Octobre 2014</t>
  </si>
  <si>
    <t xml:space="preserve"> Novembre 2014</t>
  </si>
  <si>
    <t>Décembre 2013</t>
  </si>
  <si>
    <t xml:space="preserve"> Décembre 2014</t>
  </si>
  <si>
    <t xml:space="preserve"> Janvier 2015</t>
  </si>
  <si>
    <t xml:space="preserve"> Février 2015</t>
  </si>
  <si>
    <t>Février 2014</t>
  </si>
  <si>
    <t xml:space="preserve"> Mars 2015</t>
  </si>
  <si>
    <t xml:space="preserve"> Avril 2015</t>
  </si>
  <si>
    <t xml:space="preserve"> Mai 2015</t>
  </si>
  <si>
    <t xml:space="preserve"> Juin 2015</t>
  </si>
  <si>
    <t xml:space="preserve"> Juillet 2015</t>
  </si>
  <si>
    <t xml:space="preserve"> Août 2015</t>
  </si>
  <si>
    <t xml:space="preserve"> Septembre 2015</t>
  </si>
  <si>
    <t xml:space="preserve"> Octobre 2015</t>
  </si>
  <si>
    <t xml:space="preserve"> Novembre 2015</t>
  </si>
  <si>
    <t>Décembre 2015</t>
  </si>
  <si>
    <t>Janvier 2016</t>
  </si>
  <si>
    <t xml:space="preserve"> Février 2016</t>
  </si>
  <si>
    <t xml:space="preserve"> Mars 2016</t>
  </si>
  <si>
    <t xml:space="preserve"> Avril 2016</t>
  </si>
  <si>
    <r>
      <t xml:space="preserve">     </t>
    </r>
    <r>
      <rPr>
        <b/>
        <sz val="12"/>
        <rFont val="Calibri"/>
        <family val="2"/>
      </rPr>
      <t>A. Equipements publics</t>
    </r>
  </si>
  <si>
    <r>
      <t xml:space="preserve">     </t>
    </r>
    <r>
      <rPr>
        <b/>
        <sz val="12"/>
        <rFont val="Calibri"/>
        <family val="2"/>
      </rPr>
      <t>B. Secteurs productifs</t>
    </r>
  </si>
  <si>
    <r>
      <t xml:space="preserve">     </t>
    </r>
    <r>
      <rPr>
        <b/>
        <sz val="12"/>
        <rFont val="Calibri"/>
        <family val="2"/>
      </rPr>
      <t>C. Secteur social</t>
    </r>
  </si>
  <si>
    <r>
      <t xml:space="preserve">      </t>
    </r>
    <r>
      <rPr>
        <b/>
        <sz val="12"/>
        <rFont val="Calibri"/>
        <family val="2"/>
      </rPr>
      <t>D. Divers</t>
    </r>
  </si>
  <si>
    <t xml:space="preserve">      1. Etude des projets</t>
  </si>
  <si>
    <t xml:space="preserve">      2. Autres</t>
  </si>
  <si>
    <t xml:space="preserve">      2. Industrie</t>
  </si>
  <si>
    <t xml:space="preserve">      3. Mines et Energie</t>
  </si>
  <si>
    <t xml:space="preserve">         Santé</t>
  </si>
  <si>
    <t xml:space="preserve">      1. Etudes des projets</t>
  </si>
  <si>
    <t>Sources: BRB et Ministère des Finances, du Budget et de la Privatisation</t>
  </si>
  <si>
    <t xml:space="preserve"> Mai 2016</t>
  </si>
  <si>
    <t xml:space="preserve">      2. Mines et Energie</t>
  </si>
  <si>
    <t xml:space="preserve"> Juin 2016</t>
  </si>
  <si>
    <t xml:space="preserve">      4.Divers</t>
  </si>
  <si>
    <t xml:space="preserve">      3. Infrastructures urbaines</t>
  </si>
  <si>
    <t xml:space="preserve"> Juillet 2016</t>
  </si>
  <si>
    <t xml:space="preserve"> Août 2016</t>
  </si>
  <si>
    <t xml:space="preserve">      2.  Santé</t>
  </si>
  <si>
    <t xml:space="preserve"> septembre 2016</t>
  </si>
  <si>
    <t xml:space="preserve"> Octobre 2016</t>
  </si>
  <si>
    <t xml:space="preserve"> Novembre 2016</t>
  </si>
  <si>
    <t xml:space="preserve">                                            Période</t>
  </si>
  <si>
    <t xml:space="preserve">      2. Agro-Industrie</t>
  </si>
  <si>
    <t xml:space="preserve"> Décembre 2016</t>
  </si>
  <si>
    <t xml:space="preserve">                                                                                       EVOLUTION DE LA DETTE PUBLIQUE EXTERIEURE PAR SECTEUR ECONOMIQUE (en millions de BIF)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</si>
  <si>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</si>
  <si>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</si>
  <si>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</si>
  <si>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</si>
  <si>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</si>
  <si>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</si>
  <si>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</si>
  <si>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</si>
  <si>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</si>
  <si>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</si>
  <si>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</si>
  <si>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</si>
  <si>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Evolution de la dette extérieure par secteur économique</t>
  </si>
  <si>
    <t>Evolution de la dette extérieure par secteur économique données mensuelles</t>
  </si>
  <si>
    <t>Evolution de la dette extérieure par secteur économique données trimestrielles</t>
  </si>
  <si>
    <t>Evolution de la dette extérieure par secteur économique données annuelles</t>
  </si>
  <si>
    <t>Evolution de la dette extérieure par secteur économique.xls</t>
  </si>
  <si>
    <t>Retour à la table de matière</t>
  </si>
  <si>
    <t>I. DETTE DIRECTE</t>
  </si>
  <si>
    <t>Evolution de la dette extérieure par secteur économique décrit l'affection des crédits xtérieurs aux divers secteurs économiques</t>
  </si>
  <si>
    <t>http://www.brb.bi/?q=fr/content/finances-publiques</t>
  </si>
  <si>
    <t xml:space="preserve">      4. Mines et Energie</t>
  </si>
  <si>
    <t xml:space="preserve">      4. Etude des projets</t>
  </si>
  <si>
    <t xml:space="preserve">      5. Autres</t>
  </si>
  <si>
    <t xml:space="preserve">      3. Agro-Industrie</t>
  </si>
  <si>
    <t xml:space="preserve">      3. Energie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</si>
  <si>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</si>
  <si>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</si>
  <si>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</si>
  <si>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</si>
  <si>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</si>
  <si>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Sources: BRB et Ministère des Finances, du Budget et de la Coopération au Dévelopement Economique</t>
  </si>
  <si>
    <t>Q4-2019</t>
  </si>
  <si>
    <t>2019</t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</si>
  <si>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trimestre-2011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</si>
  <si>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trimestre-2011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</si>
  <si>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trimestre-2011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</si>
  <si>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trimestre-2011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</si>
  <si>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trimestre-2012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</si>
  <si>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trimestre-2012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</si>
  <si>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trimestre-2012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</si>
  <si>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trimestre-2012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</si>
  <si>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trimestre-2013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</si>
  <si>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trimestre-2013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</si>
  <si>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trimestre-2013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</si>
  <si>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trimestre-2013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</si>
  <si>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trimestre-2014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</si>
  <si>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trimestre-2014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</si>
  <si>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trimestre-2014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</si>
  <si>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trimestre-2014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</si>
  <si>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trimestre-2015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</si>
  <si>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trimestre-2015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</si>
  <si>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trimestre-2015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</si>
  <si>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trimestre-2015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</si>
  <si>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trimestre-2016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</si>
  <si>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trimestre-2016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</si>
  <si>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trimestre-2016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</si>
  <si>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trimestre-2016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</si>
  <si>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trimestre-2017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</si>
  <si>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trimestre-2017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</si>
  <si>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trimestre-2017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</si>
  <si>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trimestre-2017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</si>
  <si>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trimestre-2018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</si>
  <si>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trimestre-2018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</si>
  <si>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trimestre-2018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</si>
  <si>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trimestre-2018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</si>
  <si>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trimestre-2019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</si>
  <si>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trimestre-2019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</si>
  <si>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trimestre-2019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</si>
  <si>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trimestre-2019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</si>
  <si>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trimestre-2020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</si>
  <si>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trimestre-2020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</si>
  <si>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trimestre-2020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</si>
  <si>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trimestre-2020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</si>
  <si>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trimestre-2021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</si>
  <si>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trimestre-2021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</si>
</sst>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#,##0_);\(#,##0\)"/>
    <numFmt numFmtId="166" formatCode="#,##0.0_);\(#,##0.0\)"/>
    <numFmt numFmtId="167" formatCode="#,##0.0"/>
    <numFmt numFmtId="168" formatCode="_ * #,##0.0_ ;_ * \-#,##0.0_ ;_ * &quot;-&quot;??_ ;_ @_ "/>
    <numFmt numFmtId="169" formatCode="[$-409]dd\-mmm\-yy;@"/>
    <numFmt numFmtId="170" formatCode="[$-409]mmm\-yy;@"/>
    <numFmt numFmtId="171" formatCode="[$-40C]mmmm\-yy;@"/>
    <numFmt numFmtId="172" formatCode="mmm\-yyyy"/>
  </numFmts>
  <fonts count="63">
    <font>
      <sz val="12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Calibri"/>
      <family val="2"/>
    </font>
    <font>
      <u val="single"/>
      <sz val="12"/>
      <color indexed="12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Calibri"/>
      <family val="2"/>
    </font>
    <font>
      <b/>
      <vertAlign val="superscript"/>
      <sz val="14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6"/>
      <name val="Calibri"/>
      <family val="2"/>
    </font>
    <font>
      <b/>
      <sz val="12"/>
      <color indexed="10"/>
      <name val="Calibri"/>
      <family val="2"/>
    </font>
    <font>
      <sz val="14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/>
      <right style="medium"/>
      <top style="thin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221">
    <xf numFmtId="166" fontId="0" fillId="0" borderId="0" xfId="0" applyAlignment="1">
      <alignment/>
    </xf>
    <xf numFmtId="166" fontId="27" fillId="0" borderId="0" xfId="0" applyFont="1" applyAlignment="1">
      <alignment/>
    </xf>
    <xf numFmtId="166" fontId="27" fillId="0" borderId="0" xfId="0" applyFont="1" applyBorder="1" applyAlignment="1">
      <alignment/>
    </xf>
    <xf numFmtId="166" fontId="27" fillId="0" borderId="10" xfId="0" applyFont="1" applyBorder="1" applyAlignment="1">
      <alignment/>
    </xf>
    <xf numFmtId="166" fontId="27" fillId="0" borderId="11" xfId="0" applyFont="1" applyBorder="1" applyAlignment="1">
      <alignment/>
    </xf>
    <xf numFmtId="166" fontId="27" fillId="0" borderId="12" xfId="0" applyFont="1" applyBorder="1" applyAlignment="1">
      <alignment/>
    </xf>
    <xf numFmtId="166" fontId="27" fillId="0" borderId="13" xfId="0" applyFont="1" applyBorder="1" applyAlignment="1">
      <alignment/>
    </xf>
    <xf numFmtId="166" fontId="27" fillId="0" borderId="14" xfId="0" applyFont="1" applyBorder="1" applyAlignment="1">
      <alignment/>
    </xf>
    <xf numFmtId="166" fontId="27" fillId="0" borderId="15" xfId="0" applyFont="1" applyBorder="1" applyAlignment="1">
      <alignment/>
    </xf>
    <xf numFmtId="166" fontId="27" fillId="0" borderId="15" xfId="0" applyFont="1" applyBorder="1" applyAlignment="1">
      <alignment horizontal="left"/>
    </xf>
    <xf numFmtId="166" fontId="27" fillId="0" borderId="13" xfId="0" applyFont="1" applyBorder="1" applyAlignment="1">
      <alignment horizontal="left"/>
    </xf>
    <xf numFmtId="166" fontId="27" fillId="0" borderId="14" xfId="0" applyFont="1" applyBorder="1" applyAlignment="1">
      <alignment horizontal="left"/>
    </xf>
    <xf numFmtId="166" fontId="27" fillId="0" borderId="16" xfId="0" applyFont="1" applyBorder="1" applyAlignment="1">
      <alignment/>
    </xf>
    <xf numFmtId="166" fontId="27" fillId="0" borderId="17" xfId="0" applyFont="1" applyBorder="1" applyAlignment="1">
      <alignment/>
    </xf>
    <xf numFmtId="166" fontId="27" fillId="0" borderId="18" xfId="0" applyFont="1" applyBorder="1" applyAlignment="1">
      <alignment/>
    </xf>
    <xf numFmtId="1" fontId="27" fillId="0" borderId="15" xfId="0" applyNumberFormat="1" applyFont="1" applyFill="1" applyBorder="1" applyAlignment="1">
      <alignment horizontal="right"/>
    </xf>
    <xf numFmtId="1" fontId="27" fillId="0" borderId="14" xfId="0" applyNumberFormat="1" applyFont="1" applyFill="1" applyBorder="1" applyAlignment="1" quotePrefix="1">
      <alignment horizontal="right"/>
    </xf>
    <xf numFmtId="165" fontId="27" fillId="0" borderId="14" xfId="0" applyNumberFormat="1" applyFont="1" applyFill="1" applyBorder="1" applyAlignment="1" quotePrefix="1">
      <alignment horizontal="right"/>
    </xf>
    <xf numFmtId="165" fontId="27" fillId="0" borderId="14" xfId="0" applyNumberFormat="1" applyFont="1" applyFill="1" applyBorder="1" applyAlignment="1">
      <alignment horizontal="right"/>
    </xf>
    <xf numFmtId="165" fontId="27" fillId="0" borderId="15" xfId="0" applyNumberFormat="1" applyFont="1" applyFill="1" applyBorder="1" applyAlignment="1">
      <alignment horizontal="right"/>
    </xf>
    <xf numFmtId="165" fontId="27" fillId="0" borderId="15" xfId="0" applyNumberFormat="1" applyFont="1" applyFill="1" applyBorder="1" applyAlignment="1" quotePrefix="1">
      <alignment horizontal="right"/>
    </xf>
    <xf numFmtId="165" fontId="27" fillId="0" borderId="14" xfId="0" applyNumberFormat="1" applyFont="1" applyFill="1" applyBorder="1" applyAlignment="1" quotePrefix="1">
      <alignment horizontal="center"/>
    </xf>
    <xf numFmtId="166" fontId="27" fillId="0" borderId="14" xfId="0" applyFont="1" applyFill="1" applyBorder="1" applyAlignment="1">
      <alignment horizontal="right"/>
    </xf>
    <xf numFmtId="166" fontId="27" fillId="0" borderId="14" xfId="0" applyNumberFormat="1" applyFont="1" applyBorder="1" applyAlignment="1" applyProtection="1">
      <alignment/>
      <protection/>
    </xf>
    <xf numFmtId="166" fontId="27" fillId="0" borderId="15" xfId="0" applyFont="1" applyFill="1" applyBorder="1" applyAlignment="1">
      <alignment/>
    </xf>
    <xf numFmtId="166" fontId="27" fillId="0" borderId="14" xfId="0" applyFont="1" applyFill="1" applyBorder="1" applyAlignment="1">
      <alignment/>
    </xf>
    <xf numFmtId="166" fontId="27" fillId="0" borderId="19" xfId="0" applyNumberFormat="1" applyFont="1" applyBorder="1" applyAlignment="1" applyProtection="1">
      <alignment/>
      <protection/>
    </xf>
    <xf numFmtId="166" fontId="27" fillId="0" borderId="20" xfId="0" applyNumberFormat="1" applyFont="1" applyBorder="1" applyAlignment="1" applyProtection="1">
      <alignment/>
      <protection/>
    </xf>
    <xf numFmtId="166" fontId="27" fillId="0" borderId="14" xfId="0" applyFont="1" applyFill="1" applyBorder="1" applyAlignment="1">
      <alignment horizontal="center"/>
    </xf>
    <xf numFmtId="166" fontId="27" fillId="0" borderId="15" xfId="0" applyFont="1" applyFill="1" applyBorder="1" applyAlignment="1">
      <alignment horizontal="center"/>
    </xf>
    <xf numFmtId="166" fontId="27" fillId="0" borderId="0" xfId="0" applyFont="1" applyFill="1" applyBorder="1" applyAlignment="1">
      <alignment horizontal="center"/>
    </xf>
    <xf numFmtId="166" fontId="27" fillId="0" borderId="13" xfId="0" applyFont="1" applyFill="1" applyBorder="1" applyAlignment="1">
      <alignment horizontal="center"/>
    </xf>
    <xf numFmtId="1" fontId="27" fillId="0" borderId="15" xfId="0" applyNumberFormat="1" applyFont="1" applyFill="1" applyBorder="1" applyAlignment="1" quotePrefix="1">
      <alignment horizontal="right"/>
    </xf>
    <xf numFmtId="1" fontId="27" fillId="0" borderId="14" xfId="0" applyNumberFormat="1" applyFont="1" applyFill="1" applyBorder="1" applyAlignment="1">
      <alignment horizontal="right"/>
    </xf>
    <xf numFmtId="166" fontId="5" fillId="0" borderId="14" xfId="0" applyNumberFormat="1" applyFont="1" applyBorder="1" applyAlignment="1" applyProtection="1">
      <alignment/>
      <protection/>
    </xf>
    <xf numFmtId="166" fontId="5" fillId="0" borderId="14" xfId="0" applyFont="1" applyBorder="1" applyAlignment="1">
      <alignment/>
    </xf>
    <xf numFmtId="166" fontId="27" fillId="0" borderId="17" xfId="0" applyNumberFormat="1" applyFont="1" applyBorder="1" applyAlignment="1" applyProtection="1">
      <alignment/>
      <protection/>
    </xf>
    <xf numFmtId="166" fontId="5" fillId="0" borderId="19" xfId="0" applyNumberFormat="1" applyFont="1" applyBorder="1" applyAlignment="1" applyProtection="1">
      <alignment/>
      <protection/>
    </xf>
    <xf numFmtId="168" fontId="4" fillId="0" borderId="0" xfId="46" applyNumberFormat="1" applyFont="1" applyBorder="1" applyAlignment="1">
      <alignment horizontal="right"/>
    </xf>
    <xf numFmtId="168" fontId="4" fillId="0" borderId="15" xfId="46" applyNumberFormat="1" applyFont="1" applyBorder="1" applyAlignment="1">
      <alignment horizontal="right"/>
    </xf>
    <xf numFmtId="168" fontId="4" fillId="0" borderId="14" xfId="46" applyNumberFormat="1" applyFont="1" applyBorder="1" applyAlignment="1">
      <alignment horizontal="right"/>
    </xf>
    <xf numFmtId="168" fontId="4" fillId="0" borderId="13" xfId="46" applyNumberFormat="1" applyFont="1" applyBorder="1" applyAlignment="1">
      <alignment horizontal="right"/>
    </xf>
    <xf numFmtId="166" fontId="27" fillId="0" borderId="21" xfId="0" applyFont="1" applyBorder="1" applyAlignment="1">
      <alignment/>
    </xf>
    <xf numFmtId="166" fontId="27" fillId="0" borderId="22" xfId="0" applyFont="1" applyBorder="1" applyAlignment="1">
      <alignment/>
    </xf>
    <xf numFmtId="166" fontId="27" fillId="0" borderId="0" xfId="0" applyFont="1" applyBorder="1" applyAlignment="1">
      <alignment/>
    </xf>
    <xf numFmtId="166" fontId="27" fillId="0" borderId="13" xfId="0" applyFont="1" applyBorder="1" applyAlignment="1">
      <alignment/>
    </xf>
    <xf numFmtId="166" fontId="27" fillId="0" borderId="23" xfId="0" applyFont="1" applyBorder="1" applyAlignment="1">
      <alignment horizontal="left"/>
    </xf>
    <xf numFmtId="168" fontId="4" fillId="0" borderId="21" xfId="46" applyNumberFormat="1" applyFont="1" applyBorder="1" applyAlignment="1">
      <alignment horizontal="right"/>
    </xf>
    <xf numFmtId="166" fontId="27" fillId="0" borderId="21" xfId="0" applyFont="1" applyBorder="1" applyAlignment="1">
      <alignment/>
    </xf>
    <xf numFmtId="166" fontId="5" fillId="0" borderId="24" xfId="0" applyFont="1" applyBorder="1" applyAlignment="1">
      <alignment/>
    </xf>
    <xf numFmtId="166" fontId="27" fillId="0" borderId="25" xfId="0" applyFont="1" applyBorder="1" applyAlignment="1">
      <alignment/>
    </xf>
    <xf numFmtId="166" fontId="5" fillId="0" borderId="15" xfId="0" applyFont="1" applyBorder="1" applyAlignment="1">
      <alignment/>
    </xf>
    <xf numFmtId="166" fontId="5" fillId="0" borderId="21" xfId="0" applyFont="1" applyBorder="1" applyAlignment="1">
      <alignment/>
    </xf>
    <xf numFmtId="166" fontId="5" fillId="0" borderId="19" xfId="0" applyFont="1" applyBorder="1" applyAlignment="1">
      <alignment/>
    </xf>
    <xf numFmtId="166" fontId="27" fillId="0" borderId="0" xfId="0" applyFont="1" applyBorder="1" applyAlignment="1">
      <alignment horizontal="fill"/>
    </xf>
    <xf numFmtId="165" fontId="27" fillId="0" borderId="15" xfId="0" applyNumberFormat="1" applyFont="1" applyFill="1" applyBorder="1" applyAlignment="1" quotePrefix="1">
      <alignment horizontal="center"/>
    </xf>
    <xf numFmtId="166" fontId="27" fillId="0" borderId="26" xfId="0" applyFont="1" applyBorder="1" applyAlignment="1">
      <alignment/>
    </xf>
    <xf numFmtId="166" fontId="27" fillId="0" borderId="27" xfId="0" applyFont="1" applyBorder="1" applyAlignment="1">
      <alignment horizontal="center"/>
    </xf>
    <xf numFmtId="166" fontId="27" fillId="0" borderId="27" xfId="0" applyFont="1" applyBorder="1" applyAlignment="1">
      <alignment horizontal="right"/>
    </xf>
    <xf numFmtId="166" fontId="27" fillId="0" borderId="27" xfId="0" applyFont="1" applyBorder="1" applyAlignment="1">
      <alignment/>
    </xf>
    <xf numFmtId="166" fontId="27" fillId="0" borderId="28" xfId="0" applyFont="1" applyBorder="1" applyAlignment="1">
      <alignment/>
    </xf>
    <xf numFmtId="166" fontId="27" fillId="0" borderId="29" xfId="0" applyFont="1" applyBorder="1" applyAlignment="1">
      <alignment/>
    </xf>
    <xf numFmtId="166" fontId="27" fillId="0" borderId="30" xfId="0" applyFont="1" applyBorder="1" applyAlignment="1">
      <alignment/>
    </xf>
    <xf numFmtId="166" fontId="27" fillId="0" borderId="31" xfId="0" applyFont="1" applyBorder="1" applyAlignment="1">
      <alignment/>
    </xf>
    <xf numFmtId="166" fontId="27" fillId="0" borderId="32" xfId="0" applyFont="1" applyBorder="1" applyAlignment="1">
      <alignment/>
    </xf>
    <xf numFmtId="166" fontId="27" fillId="0" borderId="30" xfId="0" applyFont="1" applyBorder="1" applyAlignment="1">
      <alignment horizontal="right"/>
    </xf>
    <xf numFmtId="166" fontId="27" fillId="0" borderId="33" xfId="0" applyFont="1" applyBorder="1" applyAlignment="1">
      <alignment horizontal="center"/>
    </xf>
    <xf numFmtId="166" fontId="27" fillId="0" borderId="25" xfId="0" applyFont="1" applyBorder="1" applyAlignment="1">
      <alignment horizontal="left"/>
    </xf>
    <xf numFmtId="166" fontId="27" fillId="0" borderId="34" xfId="0" applyFont="1" applyBorder="1" applyAlignment="1">
      <alignment horizontal="left"/>
    </xf>
    <xf numFmtId="166" fontId="27" fillId="0" borderId="35" xfId="0" applyFont="1" applyBorder="1" applyAlignment="1">
      <alignment/>
    </xf>
    <xf numFmtId="166" fontId="27" fillId="0" borderId="36" xfId="0" applyFont="1" applyBorder="1" applyAlignment="1">
      <alignment/>
    </xf>
    <xf numFmtId="166" fontId="27" fillId="0" borderId="37" xfId="0" applyFont="1" applyBorder="1" applyAlignment="1">
      <alignment/>
    </xf>
    <xf numFmtId="166" fontId="5" fillId="0" borderId="25" xfId="0" applyFont="1" applyBorder="1" applyAlignment="1">
      <alignment horizontal="left"/>
    </xf>
    <xf numFmtId="166" fontId="27" fillId="0" borderId="38" xfId="0" applyFont="1" applyBorder="1" applyAlignment="1">
      <alignment horizontal="left"/>
    </xf>
    <xf numFmtId="166" fontId="5" fillId="0" borderId="38" xfId="0" applyFont="1" applyBorder="1" applyAlignment="1">
      <alignment horizontal="left"/>
    </xf>
    <xf numFmtId="166" fontId="27" fillId="0" borderId="39" xfId="0" applyFont="1" applyBorder="1" applyAlignment="1">
      <alignment/>
    </xf>
    <xf numFmtId="166" fontId="27" fillId="0" borderId="34" xfId="0" applyFont="1" applyBorder="1" applyAlignment="1">
      <alignment/>
    </xf>
    <xf numFmtId="165" fontId="27" fillId="0" borderId="21" xfId="0" applyNumberFormat="1" applyFont="1" applyFill="1" applyBorder="1" applyAlignment="1" quotePrefix="1">
      <alignment horizontal="right"/>
    </xf>
    <xf numFmtId="166" fontId="27" fillId="0" borderId="21" xfId="0" applyFont="1" applyBorder="1" applyAlignment="1">
      <alignment horizontal="center"/>
    </xf>
    <xf numFmtId="165" fontId="27" fillId="0" borderId="0" xfId="0" applyNumberFormat="1" applyFont="1" applyFill="1" applyBorder="1" applyAlignment="1" quotePrefix="1">
      <alignment horizontal="right"/>
    </xf>
    <xf numFmtId="166" fontId="5" fillId="0" borderId="0" xfId="0" applyFont="1" applyBorder="1" applyAlignment="1">
      <alignment/>
    </xf>
    <xf numFmtId="166" fontId="27" fillId="0" borderId="14" xfId="0" applyFont="1" applyBorder="1" applyAlignment="1" quotePrefix="1">
      <alignment horizontal="center"/>
    </xf>
    <xf numFmtId="165" fontId="27" fillId="0" borderId="13" xfId="0" applyNumberFormat="1" applyFont="1" applyFill="1" applyBorder="1" applyAlignment="1" quotePrefix="1">
      <alignment horizontal="center"/>
    </xf>
    <xf numFmtId="166" fontId="27" fillId="0" borderId="0" xfId="0" applyFont="1" applyBorder="1" applyAlignment="1" quotePrefix="1">
      <alignment/>
    </xf>
    <xf numFmtId="166" fontId="27" fillId="0" borderId="13" xfId="0" applyFont="1" applyBorder="1" applyAlignment="1" quotePrefix="1">
      <alignment/>
    </xf>
    <xf numFmtId="166" fontId="27" fillId="0" borderId="11" xfId="0" applyNumberFormat="1" applyFont="1" applyBorder="1" applyAlignment="1" applyProtection="1">
      <alignment/>
      <protection/>
    </xf>
    <xf numFmtId="166" fontId="27" fillId="0" borderId="24" xfId="0" applyNumberFormat="1" applyFont="1" applyBorder="1" applyAlignment="1" applyProtection="1">
      <alignment/>
      <protection/>
    </xf>
    <xf numFmtId="166" fontId="5" fillId="0" borderId="11" xfId="0" applyFont="1" applyBorder="1" applyAlignment="1">
      <alignment/>
    </xf>
    <xf numFmtId="165" fontId="27" fillId="0" borderId="31" xfId="0" applyNumberFormat="1" applyFont="1" applyFill="1" applyBorder="1" applyAlignment="1" quotePrefix="1">
      <alignment horizontal="right"/>
    </xf>
    <xf numFmtId="165" fontId="27" fillId="0" borderId="30" xfId="0" applyNumberFormat="1" applyFont="1" applyFill="1" applyBorder="1" applyAlignment="1" quotePrefix="1">
      <alignment horizontal="right"/>
    </xf>
    <xf numFmtId="166" fontId="5" fillId="0" borderId="13" xfId="0" applyFont="1" applyBorder="1" applyAlignment="1">
      <alignment/>
    </xf>
    <xf numFmtId="166" fontId="5" fillId="0" borderId="12" xfId="0" applyFont="1" applyBorder="1" applyAlignment="1">
      <alignment/>
    </xf>
    <xf numFmtId="166" fontId="5" fillId="0" borderId="23" xfId="0" applyFont="1" applyBorder="1" applyAlignment="1">
      <alignment horizontal="left"/>
    </xf>
    <xf numFmtId="166" fontId="27" fillId="0" borderId="14" xfId="0" applyNumberFormat="1" applyFont="1" applyFill="1" applyBorder="1" applyAlignment="1" applyProtection="1">
      <alignment/>
      <protection/>
    </xf>
    <xf numFmtId="166" fontId="27" fillId="0" borderId="0" xfId="0" applyFont="1" applyFill="1" applyBorder="1" applyAlignment="1">
      <alignment/>
    </xf>
    <xf numFmtId="166" fontId="27" fillId="0" borderId="34" xfId="0" applyFont="1" applyFill="1" applyBorder="1" applyAlignment="1">
      <alignment/>
    </xf>
    <xf numFmtId="166" fontId="27" fillId="0" borderId="28" xfId="0" applyFont="1" applyFill="1" applyBorder="1" applyAlignment="1">
      <alignment/>
    </xf>
    <xf numFmtId="166" fontId="27" fillId="0" borderId="0" xfId="0" applyFont="1" applyFill="1" applyBorder="1" applyAlignment="1">
      <alignment horizontal="fill"/>
    </xf>
    <xf numFmtId="166" fontId="27" fillId="0" borderId="26" xfId="0" applyFont="1" applyFill="1" applyBorder="1" applyAlignment="1">
      <alignment/>
    </xf>
    <xf numFmtId="166" fontId="27" fillId="0" borderId="27" xfId="0" applyFont="1" applyFill="1" applyBorder="1" applyAlignment="1">
      <alignment/>
    </xf>
    <xf numFmtId="166" fontId="27" fillId="0" borderId="30" xfId="0" applyFont="1" applyFill="1" applyBorder="1" applyAlignment="1">
      <alignment/>
    </xf>
    <xf numFmtId="166" fontId="27" fillId="0" borderId="31" xfId="0" applyFont="1" applyFill="1" applyBorder="1" applyAlignment="1">
      <alignment/>
    </xf>
    <xf numFmtId="166" fontId="27" fillId="0" borderId="32" xfId="0" applyFont="1" applyFill="1" applyBorder="1" applyAlignment="1">
      <alignment/>
    </xf>
    <xf numFmtId="166" fontId="27" fillId="0" borderId="25" xfId="0" applyFont="1" applyFill="1" applyBorder="1" applyAlignment="1">
      <alignment horizontal="left"/>
    </xf>
    <xf numFmtId="166" fontId="27" fillId="0" borderId="13" xfId="0" applyFont="1" applyFill="1" applyBorder="1" applyAlignment="1">
      <alignment/>
    </xf>
    <xf numFmtId="166" fontId="27" fillId="0" borderId="34" xfId="0" applyFont="1" applyFill="1" applyBorder="1" applyAlignment="1">
      <alignment horizontal="left"/>
    </xf>
    <xf numFmtId="166" fontId="27" fillId="0" borderId="35" xfId="0" applyFont="1" applyFill="1" applyBorder="1" applyAlignment="1">
      <alignment/>
    </xf>
    <xf numFmtId="166" fontId="27" fillId="0" borderId="36" xfId="0" applyFont="1" applyFill="1" applyBorder="1" applyAlignment="1">
      <alignment/>
    </xf>
    <xf numFmtId="166" fontId="27" fillId="0" borderId="37" xfId="0" applyFont="1" applyFill="1" applyBorder="1" applyAlignment="1">
      <alignment/>
    </xf>
    <xf numFmtId="166" fontId="27" fillId="0" borderId="25" xfId="0" applyFont="1" applyFill="1" applyBorder="1" applyAlignment="1">
      <alignment/>
    </xf>
    <xf numFmtId="166" fontId="27" fillId="0" borderId="14" xfId="0" applyFont="1" applyFill="1" applyBorder="1" applyAlignment="1" quotePrefix="1">
      <alignment horizontal="center"/>
    </xf>
    <xf numFmtId="166" fontId="27" fillId="0" borderId="18" xfId="0" applyFont="1" applyFill="1" applyBorder="1" applyAlignment="1">
      <alignment/>
    </xf>
    <xf numFmtId="166" fontId="27" fillId="0" borderId="17" xfId="0" applyFont="1" applyFill="1" applyBorder="1" applyAlignment="1">
      <alignment/>
    </xf>
    <xf numFmtId="166" fontId="27" fillId="0" borderId="16" xfId="0" applyFont="1" applyFill="1" applyBorder="1" applyAlignment="1">
      <alignment/>
    </xf>
    <xf numFmtId="166" fontId="5" fillId="0" borderId="25" xfId="0" applyFont="1" applyFill="1" applyBorder="1" applyAlignment="1">
      <alignment horizontal="left"/>
    </xf>
    <xf numFmtId="166" fontId="5" fillId="0" borderId="15" xfId="0" applyNumberFormat="1" applyFont="1" applyFill="1" applyBorder="1" applyAlignment="1" applyProtection="1">
      <alignment/>
      <protection/>
    </xf>
    <xf numFmtId="166" fontId="5" fillId="0" borderId="14" xfId="0" applyNumberFormat="1" applyFont="1" applyFill="1" applyBorder="1" applyAlignment="1" applyProtection="1">
      <alignment/>
      <protection/>
    </xf>
    <xf numFmtId="166" fontId="5" fillId="0" borderId="14" xfId="0" applyFont="1" applyFill="1" applyBorder="1" applyAlignment="1">
      <alignment/>
    </xf>
    <xf numFmtId="166" fontId="27" fillId="0" borderId="15" xfId="0" applyNumberFormat="1" applyFont="1" applyFill="1" applyBorder="1" applyAlignment="1" applyProtection="1">
      <alignment/>
      <protection/>
    </xf>
    <xf numFmtId="166" fontId="27" fillId="0" borderId="38" xfId="0" applyFont="1" applyFill="1" applyBorder="1" applyAlignment="1">
      <alignment horizontal="left"/>
    </xf>
    <xf numFmtId="166" fontId="27" fillId="0" borderId="18" xfId="0" applyNumberFormat="1" applyFont="1" applyFill="1" applyBorder="1" applyAlignment="1" applyProtection="1">
      <alignment/>
      <protection/>
    </xf>
    <xf numFmtId="166" fontId="27" fillId="0" borderId="17" xfId="0" applyNumberFormat="1" applyFont="1" applyFill="1" applyBorder="1" applyAlignment="1" applyProtection="1">
      <alignment/>
      <protection/>
    </xf>
    <xf numFmtId="166" fontId="5" fillId="0" borderId="20" xfId="0" applyNumberFormat="1" applyFont="1" applyFill="1" applyBorder="1" applyAlignment="1" applyProtection="1">
      <alignment/>
      <protection/>
    </xf>
    <xf numFmtId="166" fontId="5" fillId="0" borderId="19" xfId="0" applyNumberFormat="1" applyFont="1" applyFill="1" applyBorder="1" applyAlignment="1" applyProtection="1">
      <alignment/>
      <protection/>
    </xf>
    <xf numFmtId="166" fontId="5" fillId="0" borderId="38" xfId="0" applyFont="1" applyFill="1" applyBorder="1" applyAlignment="1">
      <alignment horizontal="left"/>
    </xf>
    <xf numFmtId="166" fontId="27" fillId="0" borderId="39" xfId="0" applyFont="1" applyFill="1" applyBorder="1" applyAlignment="1">
      <alignment/>
    </xf>
    <xf numFmtId="166" fontId="27" fillId="0" borderId="11" xfId="0" applyFont="1" applyFill="1" applyBorder="1" applyAlignment="1">
      <alignment/>
    </xf>
    <xf numFmtId="166" fontId="27" fillId="0" borderId="12" xfId="0" applyFont="1" applyFill="1" applyBorder="1" applyAlignment="1">
      <alignment/>
    </xf>
    <xf numFmtId="166" fontId="27" fillId="0" borderId="0" xfId="0" applyFont="1" applyFill="1" applyAlignment="1">
      <alignment/>
    </xf>
    <xf numFmtId="166" fontId="55" fillId="0" borderId="0" xfId="0" applyFont="1" applyAlignment="1">
      <alignment/>
    </xf>
    <xf numFmtId="166" fontId="56" fillId="0" borderId="0" xfId="0" applyFont="1" applyAlignment="1">
      <alignment/>
    </xf>
    <xf numFmtId="166" fontId="57" fillId="0" borderId="0" xfId="0" applyFont="1" applyAlignment="1">
      <alignment/>
    </xf>
    <xf numFmtId="166" fontId="58" fillId="33" borderId="40" xfId="0" applyFont="1" applyFill="1" applyBorder="1" applyAlignment="1">
      <alignment/>
    </xf>
    <xf numFmtId="0" fontId="59" fillId="6" borderId="0" xfId="45" applyFont="1" applyFill="1" applyAlignment="1" applyProtection="1">
      <alignment/>
      <protection/>
    </xf>
    <xf numFmtId="166" fontId="55" fillId="6" borderId="0" xfId="0" applyFont="1" applyFill="1" applyAlignment="1">
      <alignment/>
    </xf>
    <xf numFmtId="49" fontId="55" fillId="6" borderId="0" xfId="0" applyNumberFormat="1" applyFont="1" applyFill="1" applyAlignment="1">
      <alignment horizontal="right"/>
    </xf>
    <xf numFmtId="49" fontId="55" fillId="6" borderId="0" xfId="0" applyNumberFormat="1" applyFont="1" applyFill="1" applyAlignment="1" quotePrefix="1">
      <alignment horizontal="right"/>
    </xf>
    <xf numFmtId="166" fontId="60" fillId="6" borderId="28" xfId="0" applyFont="1" applyFill="1" applyBorder="1" applyAlignment="1">
      <alignment/>
    </xf>
    <xf numFmtId="166" fontId="55" fillId="6" borderId="28" xfId="0" applyFont="1" applyFill="1" applyBorder="1" applyAlignment="1">
      <alignment/>
    </xf>
    <xf numFmtId="169" fontId="55" fillId="0" borderId="0" xfId="0" applyNumberFormat="1" applyFont="1" applyAlignment="1">
      <alignment horizontal="left"/>
    </xf>
    <xf numFmtId="166" fontId="6" fillId="0" borderId="0" xfId="45" applyNumberFormat="1" applyAlignment="1" applyProtection="1">
      <alignment/>
      <protection/>
    </xf>
    <xf numFmtId="166" fontId="6" fillId="0" borderId="0" xfId="45" applyNumberFormat="1" applyBorder="1" applyAlignment="1" applyProtection="1">
      <alignment horizontal="fill"/>
      <protection/>
    </xf>
    <xf numFmtId="166" fontId="0" fillId="0" borderId="41" xfId="0" applyBorder="1" applyAlignment="1">
      <alignment/>
    </xf>
    <xf numFmtId="166" fontId="27" fillId="0" borderId="41" xfId="0" applyFont="1" applyBorder="1" applyAlignment="1">
      <alignment horizontal="left"/>
    </xf>
    <xf numFmtId="166" fontId="5" fillId="0" borderId="41" xfId="0" applyFont="1" applyBorder="1" applyAlignment="1">
      <alignment horizontal="left"/>
    </xf>
    <xf numFmtId="166" fontId="27" fillId="0" borderId="41" xfId="0" applyFont="1" applyBorder="1" applyAlignment="1">
      <alignment/>
    </xf>
    <xf numFmtId="166" fontId="27" fillId="0" borderId="42" xfId="0" applyFont="1" applyBorder="1" applyAlignment="1">
      <alignment/>
    </xf>
    <xf numFmtId="168" fontId="4" fillId="0" borderId="42" xfId="46" applyNumberFormat="1" applyFont="1" applyBorder="1" applyAlignment="1">
      <alignment horizontal="right"/>
    </xf>
    <xf numFmtId="166" fontId="27" fillId="0" borderId="43" xfId="0" applyNumberFormat="1" applyFont="1" applyBorder="1" applyAlignment="1" applyProtection="1">
      <alignment/>
      <protection/>
    </xf>
    <xf numFmtId="166" fontId="27" fillId="0" borderId="44" xfId="0" applyFont="1" applyBorder="1" applyAlignment="1">
      <alignment/>
    </xf>
    <xf numFmtId="170" fontId="55" fillId="6" borderId="0" xfId="0" applyNumberFormat="1" applyFont="1" applyFill="1" applyAlignment="1">
      <alignment horizontal="right"/>
    </xf>
    <xf numFmtId="166" fontId="7" fillId="0" borderId="0" xfId="0" applyFont="1" applyAlignment="1">
      <alignment horizontal="justify" vertical="center"/>
    </xf>
    <xf numFmtId="166" fontId="34" fillId="34" borderId="41" xfId="0" applyFont="1" applyFill="1" applyBorder="1" applyAlignment="1">
      <alignment horizontal="center"/>
    </xf>
    <xf numFmtId="166" fontId="61" fillId="0" borderId="0" xfId="0" applyFont="1" applyBorder="1" applyAlignment="1">
      <alignment horizontal="center" wrapText="1"/>
    </xf>
    <xf numFmtId="166" fontId="27" fillId="0" borderId="41" xfId="0" applyNumberFormat="1" applyFont="1" applyBorder="1" applyAlignment="1" applyProtection="1">
      <alignment/>
      <protection/>
    </xf>
    <xf numFmtId="166" fontId="27" fillId="0" borderId="41" xfId="0" applyFont="1" applyBorder="1" applyAlignment="1">
      <alignment/>
    </xf>
    <xf numFmtId="4" fontId="3" fillId="0" borderId="41" xfId="0" applyNumberFormat="1" applyFont="1" applyBorder="1" applyAlignment="1">
      <alignment horizontal="right"/>
    </xf>
    <xf numFmtId="168" fontId="4" fillId="0" borderId="41" xfId="46" applyNumberFormat="1" applyFont="1" applyBorder="1" applyAlignment="1">
      <alignment horizontal="right"/>
    </xf>
    <xf numFmtId="167" fontId="3" fillId="0" borderId="41" xfId="48" applyNumberFormat="1" applyFont="1" applyBorder="1" applyAlignment="1">
      <alignment horizontal="right"/>
    </xf>
    <xf numFmtId="167" fontId="2" fillId="0" borderId="41" xfId="46" applyNumberFormat="1" applyFont="1" applyBorder="1" applyAlignment="1">
      <alignment horizontal="right"/>
    </xf>
    <xf numFmtId="166" fontId="27" fillId="0" borderId="33" xfId="0" applyFont="1" applyBorder="1" applyAlignment="1">
      <alignment/>
    </xf>
    <xf numFmtId="166" fontId="5" fillId="0" borderId="28" xfId="0" applyFont="1" applyBorder="1" applyAlignment="1">
      <alignment/>
    </xf>
    <xf numFmtId="166" fontId="5" fillId="0" borderId="26" xfId="0" applyFont="1" applyBorder="1" applyAlignment="1">
      <alignment/>
    </xf>
    <xf numFmtId="166" fontId="5" fillId="0" borderId="27" xfId="0" applyFont="1" applyBorder="1" applyAlignment="1">
      <alignment/>
    </xf>
    <xf numFmtId="166" fontId="27" fillId="0" borderId="45" xfId="0" applyFont="1" applyBorder="1" applyAlignment="1">
      <alignment/>
    </xf>
    <xf numFmtId="166" fontId="27" fillId="0" borderId="46" xfId="0" applyFont="1" applyBorder="1" applyAlignment="1">
      <alignment/>
    </xf>
    <xf numFmtId="166" fontId="5" fillId="0" borderId="47" xfId="0" applyFont="1" applyBorder="1" applyAlignment="1">
      <alignment/>
    </xf>
    <xf numFmtId="166" fontId="5" fillId="0" borderId="29" xfId="0" applyFont="1" applyBorder="1" applyAlignment="1">
      <alignment/>
    </xf>
    <xf numFmtId="166" fontId="5" fillId="0" borderId="34" xfId="0" applyFont="1" applyBorder="1" applyAlignment="1">
      <alignment/>
    </xf>
    <xf numFmtId="166" fontId="27" fillId="0" borderId="41" xfId="0" applyFont="1" applyBorder="1" applyAlignment="1">
      <alignment horizontal="right"/>
    </xf>
    <xf numFmtId="166" fontId="9" fillId="0" borderId="34" xfId="0" applyFont="1" applyBorder="1" applyAlignment="1">
      <alignment/>
    </xf>
    <xf numFmtId="166" fontId="9" fillId="0" borderId="28" xfId="0" applyFont="1" applyBorder="1" applyAlignment="1">
      <alignment/>
    </xf>
    <xf numFmtId="166" fontId="9" fillId="0" borderId="29" xfId="0" applyFont="1" applyBorder="1" applyAlignment="1">
      <alignment/>
    </xf>
    <xf numFmtId="166" fontId="36" fillId="0" borderId="0" xfId="0" applyFont="1" applyAlignment="1">
      <alignment/>
    </xf>
    <xf numFmtId="166" fontId="9" fillId="14" borderId="19" xfId="0" applyFont="1" applyFill="1" applyBorder="1" applyAlignment="1">
      <alignment horizontal="fill"/>
    </xf>
    <xf numFmtId="166" fontId="9" fillId="0" borderId="0" xfId="0" applyFont="1" applyAlignment="1">
      <alignment/>
    </xf>
    <xf numFmtId="166" fontId="9" fillId="14" borderId="17" xfId="0" applyFont="1" applyFill="1" applyBorder="1" applyAlignment="1">
      <alignment/>
    </xf>
    <xf numFmtId="166" fontId="9" fillId="35" borderId="0" xfId="0" applyFont="1" applyFill="1" applyBorder="1" applyAlignment="1">
      <alignment/>
    </xf>
    <xf numFmtId="171" fontId="9" fillId="14" borderId="19" xfId="0" applyNumberFormat="1" applyFont="1" applyFill="1" applyBorder="1" applyAlignment="1">
      <alignment vertical="center"/>
    </xf>
    <xf numFmtId="171" fontId="9" fillId="14" borderId="14" xfId="0" applyNumberFormat="1" applyFont="1" applyFill="1" applyBorder="1" applyAlignment="1">
      <alignment vertical="center"/>
    </xf>
    <xf numFmtId="166" fontId="9" fillId="0" borderId="0" xfId="0" applyFont="1" applyAlignment="1">
      <alignment vertical="center"/>
    </xf>
    <xf numFmtId="166" fontId="9" fillId="35" borderId="0" xfId="0" applyFont="1" applyFill="1" applyBorder="1" applyAlignment="1">
      <alignment vertical="center"/>
    </xf>
    <xf numFmtId="171" fontId="9" fillId="14" borderId="17" xfId="0" applyNumberFormat="1" applyFont="1" applyFill="1" applyBorder="1" applyAlignment="1" quotePrefix="1">
      <alignment vertical="center"/>
    </xf>
    <xf numFmtId="166" fontId="9" fillId="14" borderId="14" xfId="0" applyFont="1" applyFill="1" applyBorder="1" applyAlignment="1">
      <alignment/>
    </xf>
    <xf numFmtId="166" fontId="9" fillId="14" borderId="15" xfId="0" applyFont="1" applyFill="1" applyBorder="1" applyAlignment="1">
      <alignment horizontal="fill"/>
    </xf>
    <xf numFmtId="166" fontId="9" fillId="14" borderId="18" xfId="0" applyFont="1" applyFill="1" applyBorder="1" applyAlignment="1">
      <alignment/>
    </xf>
    <xf numFmtId="1" fontId="9" fillId="14" borderId="17" xfId="0" applyNumberFormat="1" applyFont="1" applyFill="1" applyBorder="1" applyAlignment="1" quotePrefix="1">
      <alignment horizontal="right"/>
    </xf>
    <xf numFmtId="166" fontId="27" fillId="0" borderId="23" xfId="0" applyFont="1" applyBorder="1" applyAlignment="1">
      <alignment/>
    </xf>
    <xf numFmtId="166" fontId="5" fillId="0" borderId="26" xfId="0" applyFont="1" applyFill="1" applyBorder="1" applyAlignment="1">
      <alignment/>
    </xf>
    <xf numFmtId="166" fontId="5" fillId="0" borderId="27" xfId="0" applyFont="1" applyFill="1" applyBorder="1" applyAlignment="1">
      <alignment/>
    </xf>
    <xf numFmtId="166" fontId="27" fillId="0" borderId="48" xfId="0" applyFont="1" applyBorder="1" applyAlignment="1">
      <alignment/>
    </xf>
    <xf numFmtId="168" fontId="4" fillId="0" borderId="48" xfId="46" applyNumberFormat="1" applyFont="1" applyBorder="1" applyAlignment="1">
      <alignment horizontal="right"/>
    </xf>
    <xf numFmtId="166" fontId="27" fillId="0" borderId="49" xfId="0" applyFont="1" applyBorder="1" applyAlignment="1">
      <alignment/>
    </xf>
    <xf numFmtId="166" fontId="27" fillId="0" borderId="0" xfId="0" applyNumberFormat="1" applyFont="1" applyBorder="1" applyAlignment="1" applyProtection="1">
      <alignment/>
      <protection/>
    </xf>
    <xf numFmtId="166" fontId="27" fillId="0" borderId="50" xfId="0" applyFont="1" applyBorder="1" applyAlignment="1">
      <alignment/>
    </xf>
    <xf numFmtId="166" fontId="27" fillId="0" borderId="28" xfId="0" applyNumberFormat="1" applyFont="1" applyBorder="1" applyAlignment="1" applyProtection="1">
      <alignment/>
      <protection/>
    </xf>
    <xf numFmtId="166" fontId="9" fillId="14" borderId="51" xfId="0" applyFont="1" applyFill="1" applyBorder="1" applyAlignment="1">
      <alignment vertical="center"/>
    </xf>
    <xf numFmtId="166" fontId="9" fillId="14" borderId="52" xfId="0" applyFont="1" applyFill="1" applyBorder="1" applyAlignment="1">
      <alignment vertical="center"/>
    </xf>
    <xf numFmtId="166" fontId="27" fillId="0" borderId="53" xfId="0" applyNumberFormat="1" applyFont="1" applyBorder="1" applyAlignment="1" applyProtection="1">
      <alignment/>
      <protection/>
    </xf>
    <xf numFmtId="171" fontId="9" fillId="14" borderId="33" xfId="0" applyNumberFormat="1" applyFont="1" applyFill="1" applyBorder="1" applyAlignment="1">
      <alignment vertical="center"/>
    </xf>
    <xf numFmtId="171" fontId="9" fillId="14" borderId="22" xfId="0" applyNumberFormat="1" applyFont="1" applyFill="1" applyBorder="1" applyAlignment="1" quotePrefix="1">
      <alignment vertical="center"/>
    </xf>
    <xf numFmtId="171" fontId="9" fillId="14" borderId="30" xfId="0" applyNumberFormat="1" applyFont="1" applyFill="1" applyBorder="1" applyAlignment="1">
      <alignment vertical="center"/>
    </xf>
    <xf numFmtId="171" fontId="9" fillId="14" borderId="16" xfId="0" applyNumberFormat="1" applyFont="1" applyFill="1" applyBorder="1" applyAlignment="1" quotePrefix="1">
      <alignment vertical="center"/>
    </xf>
    <xf numFmtId="171" fontId="9" fillId="14" borderId="31" xfId="0" applyNumberFormat="1" applyFont="1" applyFill="1" applyBorder="1" applyAlignment="1">
      <alignment vertical="center"/>
    </xf>
    <xf numFmtId="168" fontId="4" fillId="0" borderId="54" xfId="46" applyNumberFormat="1" applyFont="1" applyBorder="1" applyAlignment="1">
      <alignment horizontal="right"/>
    </xf>
    <xf numFmtId="166" fontId="27" fillId="0" borderId="22" xfId="0" applyNumberFormat="1" applyFont="1" applyBorder="1" applyAlignment="1" applyProtection="1">
      <alignment/>
      <protection/>
    </xf>
    <xf numFmtId="171" fontId="9" fillId="14" borderId="24" xfId="0" applyNumberFormat="1" applyFont="1" applyFill="1" applyBorder="1" applyAlignment="1">
      <alignment vertical="center"/>
    </xf>
    <xf numFmtId="166" fontId="5" fillId="0" borderId="41" xfId="0" applyNumberFormat="1" applyFont="1" applyBorder="1" applyAlignment="1" applyProtection="1">
      <alignment/>
      <protection/>
    </xf>
    <xf numFmtId="166" fontId="5" fillId="0" borderId="41" xfId="0" applyFont="1" applyBorder="1" applyAlignment="1">
      <alignment/>
    </xf>
    <xf numFmtId="166" fontId="62" fillId="0" borderId="41" xfId="0" applyFont="1" applyBorder="1" applyAlignment="1">
      <alignment/>
    </xf>
    <xf numFmtId="166" fontId="5" fillId="0" borderId="17" xfId="0" applyNumberFormat="1" applyFont="1" applyBorder="1" applyAlignment="1" applyProtection="1">
      <alignment/>
      <protection/>
    </xf>
    <xf numFmtId="166" fontId="5" fillId="0" borderId="54" xfId="0" applyNumberFormat="1" applyFont="1" applyBorder="1" applyAlignment="1" applyProtection="1">
      <alignment/>
      <protection/>
    </xf>
    <xf numFmtId="166" fontId="27" fillId="0" borderId="48" xfId="0" applyNumberFormat="1" applyFont="1" applyBorder="1" applyAlignment="1" applyProtection="1">
      <alignment/>
      <protection/>
    </xf>
    <xf numFmtId="168" fontId="4" fillId="0" borderId="53" xfId="46" applyNumberFormat="1" applyFont="1" applyBorder="1" applyAlignment="1">
      <alignment horizontal="right"/>
    </xf>
    <xf numFmtId="166" fontId="34" fillId="34" borderId="19" xfId="0" applyFont="1" applyFill="1" applyBorder="1" applyAlignment="1">
      <alignment horizontal="center"/>
    </xf>
    <xf numFmtId="166" fontId="34" fillId="34" borderId="14" xfId="0" applyFont="1" applyFill="1" applyBorder="1" applyAlignment="1">
      <alignment horizontal="center"/>
    </xf>
    <xf numFmtId="166" fontId="34" fillId="34" borderId="17" xfId="0" applyFont="1" applyFill="1" applyBorder="1" applyAlignment="1">
      <alignment horizontal="center"/>
    </xf>
    <xf numFmtId="166" fontId="27" fillId="0" borderId="25" xfId="0" applyFont="1" applyBorder="1" applyAlignment="1">
      <alignment horizontal="center"/>
    </xf>
    <xf numFmtId="166" fontId="27" fillId="0" borderId="0" xfId="0" applyFont="1" applyBorder="1" applyAlignment="1">
      <alignment horizontal="center"/>
    </xf>
    <xf numFmtId="166" fontId="27" fillId="0" borderId="25" xfId="0" applyFont="1" applyFill="1" applyBorder="1" applyAlignment="1">
      <alignment horizontal="center"/>
    </xf>
    <xf numFmtId="166" fontId="27" fillId="0" borderId="0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Milliers 10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524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finances-publiqu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58"/>
  <sheetViews>
    <sheetView zoomScalePageLayoutView="0" workbookViewId="0" topLeftCell="A4">
      <selection activeCell="E15" sqref="E15"/>
    </sheetView>
  </sheetViews>
  <sheetFormatPr defaultColWidth="8.88671875" defaultRowHeight="15.75"/>
  <cols>
    <col min="1" max="1" width="4.21484375" style="129" customWidth="1"/>
    <col min="2" max="2" width="68.6640625" style="129" bestFit="1" customWidth="1"/>
    <col min="3" max="3" width="46.10546875" style="129" bestFit="1" customWidth="1"/>
    <col min="4" max="4" width="17.10546875" style="129" bestFit="1" customWidth="1"/>
    <col min="5" max="5" width="24.99609375" style="129" customWidth="1"/>
    <col min="6" max="16384" width="8.88671875" style="129" customWidth="1"/>
  </cols>
  <sheetData>
    <row r="2" ht="15.75">
      <c r="B2" s="151" t="s">
        <v>170</v>
      </c>
    </row>
    <row r="3" spans="2:3" ht="15.75">
      <c r="B3" s="151" t="s">
        <v>171</v>
      </c>
      <c r="C3"/>
    </row>
    <row r="4" ht="15.75">
      <c r="B4" s="151" t="s">
        <v>172</v>
      </c>
    </row>
    <row r="5" ht="15.75">
      <c r="B5" s="151" t="s">
        <v>173</v>
      </c>
    </row>
    <row r="7" ht="18.75">
      <c r="B7" s="130" t="s">
        <v>143</v>
      </c>
    </row>
    <row r="8" ht="18.75">
      <c r="B8" s="131" t="s">
        <v>155</v>
      </c>
    </row>
    <row r="10" ht="15.75">
      <c r="B10" s="129" t="s">
        <v>144</v>
      </c>
    </row>
    <row r="11" spans="2:5" ht="16.5" thickBot="1">
      <c r="B11" s="132" t="s">
        <v>145</v>
      </c>
      <c r="C11" s="132" t="s">
        <v>146</v>
      </c>
      <c r="D11" s="132" t="s">
        <v>147</v>
      </c>
      <c r="E11" s="132" t="s">
        <v>169</v>
      </c>
    </row>
    <row r="12" spans="2:5" ht="15.75">
      <c r="B12" s="133" t="s">
        <v>148</v>
      </c>
      <c r="C12" s="134" t="s">
        <v>156</v>
      </c>
      <c r="D12" s="134" t="s">
        <v>148</v>
      </c>
      <c r="E12" s="150">
        <v>43862</v>
      </c>
    </row>
    <row r="13" spans="2:5" ht="15.75">
      <c r="B13" s="133" t="s">
        <v>149</v>
      </c>
      <c r="C13" s="134" t="s">
        <v>157</v>
      </c>
      <c r="D13" s="134" t="s">
        <v>149</v>
      </c>
      <c r="E13" s="136" t="s">
        <v>175</v>
      </c>
    </row>
    <row r="14" spans="2:5" ht="15.75">
      <c r="B14" s="133" t="s">
        <v>150</v>
      </c>
      <c r="C14" s="134" t="s">
        <v>158</v>
      </c>
      <c r="D14" s="134" t="s">
        <v>150</v>
      </c>
      <c r="E14" s="135" t="s">
        <v>176</v>
      </c>
    </row>
    <row r="15" spans="2:5" ht="16.5" thickBot="1">
      <c r="B15" s="137"/>
      <c r="C15" s="138"/>
      <c r="D15" s="138"/>
      <c r="E15" s="138"/>
    </row>
    <row r="17" spans="2:3" ht="15.75">
      <c r="B17" s="129" t="s">
        <v>151</v>
      </c>
      <c r="C17" s="139"/>
    </row>
    <row r="18" spans="2:3" ht="15.75">
      <c r="B18" s="129" t="s">
        <v>152</v>
      </c>
      <c r="C18" s="139"/>
    </row>
    <row r="20" spans="2:3" ht="15.75">
      <c r="B20" s="129" t="s">
        <v>153</v>
      </c>
      <c r="C20" s="129" t="s">
        <v>159</v>
      </c>
    </row>
    <row r="21" spans="2:3" ht="15.75">
      <c r="B21" s="129" t="s">
        <v>154</v>
      </c>
      <c r="C21" s="140" t="s">
        <v>163</v>
      </c>
    </row>
    <row r="24" ht="31.5">
      <c r="B24" s="153" t="s">
        <v>162</v>
      </c>
    </row>
    <row r="25" spans="2:3" ht="15.75">
      <c r="B25"/>
      <c r="C25"/>
    </row>
    <row r="26" spans="2:3" ht="15.75" customHeight="1">
      <c r="B26" s="214" t="s">
        <v>161</v>
      </c>
      <c r="C26" s="143" t="s">
        <v>117</v>
      </c>
    </row>
    <row r="27" spans="2:3" ht="15.75" customHeight="1">
      <c r="B27" s="215"/>
      <c r="C27" s="143" t="s">
        <v>4</v>
      </c>
    </row>
    <row r="28" spans="2:3" ht="15.75" customHeight="1">
      <c r="B28" s="215"/>
      <c r="C28" s="143" t="s">
        <v>5</v>
      </c>
    </row>
    <row r="29" spans="2:3" ht="15.75" customHeight="1">
      <c r="B29" s="215"/>
      <c r="C29" s="143" t="s">
        <v>6</v>
      </c>
    </row>
    <row r="30" spans="2:3" ht="15.75" customHeight="1">
      <c r="B30" s="215"/>
      <c r="C30" s="143" t="s">
        <v>25</v>
      </c>
    </row>
    <row r="31" spans="2:3" ht="15.75" customHeight="1">
      <c r="B31" s="215"/>
      <c r="C31" s="143" t="s">
        <v>26</v>
      </c>
    </row>
    <row r="32" spans="2:3" ht="15.75" customHeight="1">
      <c r="B32" s="215"/>
      <c r="C32" s="145" t="s">
        <v>118</v>
      </c>
    </row>
    <row r="33" spans="2:3" ht="15.75" customHeight="1">
      <c r="B33" s="215"/>
      <c r="C33" s="143" t="s">
        <v>8</v>
      </c>
    </row>
    <row r="34" spans="2:3" ht="15.75" customHeight="1">
      <c r="B34" s="215"/>
      <c r="C34" s="143" t="s">
        <v>9</v>
      </c>
    </row>
    <row r="35" spans="2:3" ht="15.75" customHeight="1">
      <c r="B35" s="215"/>
      <c r="C35" s="143" t="s">
        <v>10</v>
      </c>
    </row>
    <row r="36" spans="2:3" ht="15.75" customHeight="1">
      <c r="B36" s="215"/>
      <c r="C36" s="143" t="s">
        <v>129</v>
      </c>
    </row>
    <row r="37" spans="2:3" ht="15.75" customHeight="1">
      <c r="B37" s="215"/>
      <c r="C37" s="145" t="s">
        <v>119</v>
      </c>
    </row>
    <row r="38" spans="2:3" ht="15.75" customHeight="1">
      <c r="B38" s="215"/>
      <c r="C38" s="143" t="s">
        <v>12</v>
      </c>
    </row>
    <row r="39" spans="2:3" ht="15.75" customHeight="1">
      <c r="B39" s="215"/>
      <c r="C39" s="143" t="s">
        <v>135</v>
      </c>
    </row>
    <row r="40" spans="2:3" ht="15.75" customHeight="1">
      <c r="B40" s="215"/>
      <c r="C40" s="143" t="s">
        <v>120</v>
      </c>
    </row>
    <row r="41" spans="2:3" ht="15.75" customHeight="1">
      <c r="B41" s="215"/>
      <c r="C41" s="143" t="s">
        <v>14</v>
      </c>
    </row>
    <row r="42" spans="2:3" ht="15.75" customHeight="1">
      <c r="B42" s="215"/>
      <c r="C42" s="143" t="s">
        <v>15</v>
      </c>
    </row>
    <row r="43" spans="2:3" ht="15.75" customHeight="1">
      <c r="B43" s="215"/>
      <c r="C43" s="143" t="s">
        <v>16</v>
      </c>
    </row>
    <row r="44" spans="2:3" ht="15.75" customHeight="1">
      <c r="B44" s="215"/>
      <c r="C44" s="143" t="s">
        <v>121</v>
      </c>
    </row>
    <row r="45" spans="2:3" ht="15.75" customHeight="1">
      <c r="B45" s="216"/>
      <c r="C45" s="143" t="s">
        <v>122</v>
      </c>
    </row>
    <row r="46" spans="2:3" ht="15.75" customHeight="1">
      <c r="B46" s="214" t="s">
        <v>33</v>
      </c>
      <c r="C46" s="144" t="s">
        <v>3</v>
      </c>
    </row>
    <row r="47" spans="2:3" ht="15.75" customHeight="1">
      <c r="B47" s="215"/>
      <c r="C47" s="143" t="s">
        <v>18</v>
      </c>
    </row>
    <row r="48" spans="2:3" ht="15.75" customHeight="1">
      <c r="B48" s="215"/>
      <c r="C48" s="143" t="s">
        <v>25</v>
      </c>
    </row>
    <row r="49" spans="2:3" ht="15.75" customHeight="1">
      <c r="B49" s="215"/>
      <c r="C49" s="144" t="s">
        <v>7</v>
      </c>
    </row>
    <row r="50" spans="2:3" ht="15.75" customHeight="1">
      <c r="B50" s="215"/>
      <c r="C50" s="143" t="s">
        <v>19</v>
      </c>
    </row>
    <row r="51" spans="2:3" ht="15.75" customHeight="1">
      <c r="B51" s="215"/>
      <c r="C51" s="143" t="s">
        <v>20</v>
      </c>
    </row>
    <row r="52" spans="2:3" ht="15.75" customHeight="1">
      <c r="B52" s="215"/>
      <c r="C52" s="143" t="s">
        <v>140</v>
      </c>
    </row>
    <row r="53" spans="2:3" ht="15.75" customHeight="1">
      <c r="B53" s="216"/>
      <c r="C53" s="143" t="s">
        <v>21</v>
      </c>
    </row>
    <row r="54" spans="2:3" ht="21">
      <c r="B54" s="152" t="s">
        <v>23</v>
      </c>
      <c r="C54" s="142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</sheetData>
  <sheetProtection/>
  <mergeCells count="2">
    <mergeCell ref="B26:B45"/>
    <mergeCell ref="B46:B53"/>
  </mergeCells>
  <hyperlinks>
    <hyperlink ref="B12" location="Mensuelle!A1" display="Mensuelle"/>
    <hyperlink ref="B13" location="Trimestrielle!A1" display="Trimestrielle"/>
    <hyperlink ref="B14" location="Annuelle!A1" display="Annuelle"/>
    <hyperlink ref="C21" r:id="rId1" display="http://www.brb.bi/?q=fr/content/finances-publiques"/>
  </hyperlinks>
  <printOptions/>
  <pageMargins left="0.7" right="0.7" top="0.75" bottom="0.75" header="0.3" footer="0.3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DV192"/>
  <sheetViews>
    <sheetView tabSelected="1" zoomScalePageLayoutView="0" workbookViewId="0" topLeftCell="A1">
      <pane xSplit="1" ySplit="5" topLeftCell="DR2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X36" sqref="DX36"/>
    </sheetView>
  </sheetViews>
  <sheetFormatPr defaultColWidth="14.88671875" defaultRowHeight="15.75"/>
  <cols>
    <col min="1" max="1" width="33.3359375" style="1" customWidth="1"/>
    <col min="2" max="2" width="9.99609375" style="1" bestFit="1" customWidth="1"/>
    <col min="3" max="3" width="9.88671875" style="1" bestFit="1" customWidth="1"/>
    <col min="4" max="9" width="11.21484375" style="1" bestFit="1" customWidth="1"/>
    <col min="10" max="10" width="13.5546875" style="1" bestFit="1" customWidth="1"/>
    <col min="11" max="11" width="10.77734375" style="1" bestFit="1" customWidth="1"/>
    <col min="12" max="12" width="12.88671875" style="1" bestFit="1" customWidth="1"/>
    <col min="13" max="13" width="12.77734375" style="1" bestFit="1" customWidth="1"/>
    <col min="14" max="15" width="14.99609375" style="1" bestFit="1" customWidth="1"/>
    <col min="16" max="16" width="9.5546875" style="1" bestFit="1" customWidth="1"/>
    <col min="17" max="17" width="11.88671875" style="1" customWidth="1"/>
    <col min="18" max="18" width="12.5546875" style="1" customWidth="1"/>
    <col min="19" max="19" width="10.10546875" style="1" bestFit="1" customWidth="1"/>
    <col min="20" max="20" width="9.5546875" style="1" bestFit="1" customWidth="1"/>
    <col min="21" max="25" width="15.3359375" style="1" bestFit="1" customWidth="1"/>
    <col min="26" max="26" width="18.4453125" style="1" customWidth="1"/>
    <col min="27" max="55" width="14.88671875" style="1" customWidth="1"/>
    <col min="56" max="60" width="15.3359375" style="1" bestFit="1" customWidth="1"/>
    <col min="61" max="72" width="14.88671875" style="1" customWidth="1"/>
    <col min="73" max="87" width="15.10546875" style="1" bestFit="1" customWidth="1"/>
    <col min="88" max="90" width="15.10546875" style="1" customWidth="1"/>
    <col min="91" max="99" width="15.10546875" style="1" bestFit="1" customWidth="1"/>
    <col min="100" max="16384" width="14.88671875" style="1" customWidth="1"/>
  </cols>
  <sheetData>
    <row r="1" spans="1:68" ht="16.5" thickBot="1">
      <c r="A1" s="141" t="s">
        <v>160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1:126" ht="15.75">
      <c r="A2" s="56"/>
      <c r="B2" s="59"/>
      <c r="C2" s="59"/>
      <c r="D2" s="59"/>
      <c r="E2" s="59"/>
      <c r="F2" s="59"/>
      <c r="G2" s="59"/>
      <c r="H2" s="59"/>
      <c r="I2" s="59"/>
      <c r="J2" s="59"/>
      <c r="K2" s="59"/>
      <c r="L2" s="59" t="s">
        <v>63</v>
      </c>
      <c r="M2" s="160"/>
      <c r="N2" s="56"/>
      <c r="O2" s="59"/>
      <c r="P2" s="59"/>
      <c r="Q2" s="59"/>
      <c r="R2" s="59"/>
      <c r="S2" s="59"/>
      <c r="T2" s="59"/>
      <c r="U2" s="59"/>
      <c r="V2" s="59"/>
      <c r="W2" s="59"/>
      <c r="X2" s="160"/>
      <c r="Y2" s="56" t="s">
        <v>63</v>
      </c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160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160"/>
      <c r="AW2" s="56"/>
      <c r="AX2" s="59" t="s">
        <v>63</v>
      </c>
      <c r="AY2" s="59"/>
      <c r="AZ2" s="59"/>
      <c r="BA2" s="59"/>
      <c r="BB2" s="59"/>
      <c r="BC2" s="59"/>
      <c r="BD2" s="59"/>
      <c r="BE2" s="59"/>
      <c r="BF2" s="59"/>
      <c r="BG2" s="59"/>
      <c r="BH2" s="160"/>
      <c r="BI2" s="56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160"/>
      <c r="BU2" s="56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160"/>
      <c r="CJ2" s="59"/>
      <c r="CK2" s="59"/>
      <c r="CL2" s="59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160"/>
      <c r="DH2" s="160"/>
      <c r="DI2" s="160"/>
      <c r="DJ2" s="160"/>
      <c r="DK2" s="160"/>
      <c r="DL2" s="160"/>
      <c r="DM2" s="160"/>
      <c r="DN2" s="160"/>
      <c r="DO2" s="160"/>
      <c r="DP2" s="160"/>
      <c r="DQ2" s="160"/>
      <c r="DR2" s="160"/>
      <c r="DS2" s="160"/>
      <c r="DT2" s="160"/>
      <c r="DU2" s="160"/>
      <c r="DV2" s="160"/>
    </row>
    <row r="3" spans="1:126" s="173" customFormat="1" ht="19.5" thickBot="1">
      <c r="A3" s="170" t="s">
        <v>142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2"/>
      <c r="N3" s="170"/>
      <c r="O3" s="171"/>
      <c r="P3" s="171"/>
      <c r="Q3" s="171"/>
      <c r="R3" s="171"/>
      <c r="S3" s="171"/>
      <c r="T3" s="171"/>
      <c r="U3" s="171"/>
      <c r="V3" s="171"/>
      <c r="W3" s="171"/>
      <c r="X3" s="172"/>
      <c r="Y3" s="170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2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2"/>
      <c r="AW3" s="170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2"/>
      <c r="BI3" s="170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2"/>
      <c r="BU3" s="170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2"/>
      <c r="CJ3" s="171"/>
      <c r="CK3" s="171"/>
      <c r="CL3" s="171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</row>
    <row r="4" spans="1:126" s="180" customFormat="1" ht="18.75">
      <c r="A4" s="196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BU4" s="179"/>
      <c r="BV4" s="179"/>
      <c r="BW4" s="179"/>
      <c r="BX4" s="179"/>
      <c r="BY4" s="179"/>
      <c r="BZ4" s="179"/>
      <c r="CA4" s="179"/>
      <c r="CB4" s="179"/>
      <c r="CC4" s="179"/>
      <c r="CD4" s="179"/>
      <c r="CE4" s="179"/>
      <c r="CF4" s="179"/>
      <c r="CG4" s="179"/>
      <c r="CH4" s="179"/>
      <c r="CI4" s="179"/>
      <c r="CJ4" s="179"/>
      <c r="CK4" s="179"/>
      <c r="CL4" s="179"/>
      <c r="CM4" s="179"/>
      <c r="CN4" s="179"/>
      <c r="CO4" s="179"/>
      <c r="CP4" s="179"/>
      <c r="CQ4" s="179"/>
      <c r="CR4" s="179"/>
      <c r="CS4" s="179"/>
      <c r="CT4" s="179"/>
      <c r="CU4" s="179"/>
      <c r="CV4" s="179"/>
      <c r="CW4" s="179"/>
      <c r="CX4" s="179"/>
      <c r="CY4" s="203"/>
      <c r="CZ4" s="201"/>
      <c r="DA4" s="199"/>
      <c r="DB4" s="203"/>
      <c r="DC4" s="199"/>
      <c r="DD4" s="199"/>
      <c r="DE4" s="199"/>
      <c r="DF4" s="199"/>
      <c r="DG4" s="199"/>
      <c r="DH4" s="199"/>
      <c r="DI4" s="199"/>
      <c r="DJ4" s="199"/>
      <c r="DK4" s="199"/>
      <c r="DL4" s="199"/>
      <c r="DM4" s="199"/>
      <c r="DN4" s="199"/>
      <c r="DO4" s="199"/>
      <c r="DP4" s="199"/>
      <c r="DQ4" s="199"/>
      <c r="DR4" s="199"/>
      <c r="DS4" s="199"/>
      <c r="DT4" s="199"/>
      <c r="DU4" s="199"/>
      <c r="DV4" s="199"/>
    </row>
    <row r="5" spans="1:126" s="181" customFormat="1" ht="18.75">
      <c r="A5" s="197" t="s">
        <v>139</v>
      </c>
      <c r="B5" s="182">
        <v>40544</v>
      </c>
      <c r="C5" s="182">
        <v>40575</v>
      </c>
      <c r="D5" s="182">
        <v>40603</v>
      </c>
      <c r="E5" s="182">
        <v>40634</v>
      </c>
      <c r="F5" s="182">
        <v>40664</v>
      </c>
      <c r="G5" s="182">
        <v>40695</v>
      </c>
      <c r="H5" s="182">
        <v>40725</v>
      </c>
      <c r="I5" s="182">
        <v>40756</v>
      </c>
      <c r="J5" s="182">
        <v>40787</v>
      </c>
      <c r="K5" s="182">
        <v>40817</v>
      </c>
      <c r="L5" s="182">
        <v>40848</v>
      </c>
      <c r="M5" s="182">
        <v>40878</v>
      </c>
      <c r="N5" s="182">
        <v>40909</v>
      </c>
      <c r="O5" s="182">
        <v>40940</v>
      </c>
      <c r="P5" s="182">
        <v>40969</v>
      </c>
      <c r="Q5" s="182">
        <v>41000</v>
      </c>
      <c r="R5" s="182">
        <v>41030</v>
      </c>
      <c r="S5" s="182">
        <v>41061</v>
      </c>
      <c r="T5" s="182">
        <v>41091</v>
      </c>
      <c r="U5" s="182">
        <v>41122</v>
      </c>
      <c r="V5" s="182">
        <v>41153</v>
      </c>
      <c r="W5" s="182">
        <v>41183</v>
      </c>
      <c r="X5" s="182">
        <v>41214</v>
      </c>
      <c r="Y5" s="182">
        <v>41275</v>
      </c>
      <c r="Z5" s="182">
        <v>41306</v>
      </c>
      <c r="AA5" s="182">
        <v>41334</v>
      </c>
      <c r="AB5" s="182">
        <v>41365</v>
      </c>
      <c r="AC5" s="182">
        <v>41395</v>
      </c>
      <c r="AD5" s="182">
        <v>41426</v>
      </c>
      <c r="AE5" s="182">
        <v>41456</v>
      </c>
      <c r="AF5" s="182">
        <v>41487</v>
      </c>
      <c r="AG5" s="182">
        <v>41518</v>
      </c>
      <c r="AH5" s="182">
        <v>41548</v>
      </c>
      <c r="AI5" s="182">
        <v>41579</v>
      </c>
      <c r="AJ5" s="182">
        <v>41609</v>
      </c>
      <c r="AK5" s="182">
        <v>41640</v>
      </c>
      <c r="AL5" s="182">
        <v>41671</v>
      </c>
      <c r="AM5" s="182">
        <v>41699</v>
      </c>
      <c r="AN5" s="182">
        <v>41730</v>
      </c>
      <c r="AO5" s="182">
        <v>41760</v>
      </c>
      <c r="AP5" s="182">
        <v>41791</v>
      </c>
      <c r="AQ5" s="182">
        <v>41821</v>
      </c>
      <c r="AR5" s="182">
        <v>41852</v>
      </c>
      <c r="AS5" s="182">
        <v>41883</v>
      </c>
      <c r="AT5" s="182">
        <v>41913</v>
      </c>
      <c r="AU5" s="182">
        <v>41944</v>
      </c>
      <c r="AV5" s="182">
        <v>41974</v>
      </c>
      <c r="AW5" s="182">
        <v>42005</v>
      </c>
      <c r="AX5" s="182">
        <v>42036</v>
      </c>
      <c r="AY5" s="182">
        <v>42064</v>
      </c>
      <c r="AZ5" s="182">
        <v>42095</v>
      </c>
      <c r="BA5" s="182">
        <v>42125</v>
      </c>
      <c r="BB5" s="182">
        <v>42156</v>
      </c>
      <c r="BC5" s="182">
        <v>42186</v>
      </c>
      <c r="BD5" s="182">
        <v>42217</v>
      </c>
      <c r="BE5" s="182">
        <v>42248</v>
      </c>
      <c r="BF5" s="182">
        <v>42278</v>
      </c>
      <c r="BG5" s="182">
        <v>42309</v>
      </c>
      <c r="BH5" s="182">
        <v>42339</v>
      </c>
      <c r="BI5" s="182">
        <v>42370</v>
      </c>
      <c r="BJ5" s="182">
        <v>42401</v>
      </c>
      <c r="BK5" s="182">
        <v>42430</v>
      </c>
      <c r="BL5" s="182">
        <v>42461</v>
      </c>
      <c r="BM5" s="182">
        <v>42491</v>
      </c>
      <c r="BN5" s="182">
        <v>42522</v>
      </c>
      <c r="BO5" s="182">
        <v>42552</v>
      </c>
      <c r="BP5" s="182">
        <v>42583</v>
      </c>
      <c r="BQ5" s="182">
        <v>42614</v>
      </c>
      <c r="BR5" s="182">
        <v>42644</v>
      </c>
      <c r="BS5" s="182">
        <v>42675</v>
      </c>
      <c r="BT5" s="182">
        <v>42705</v>
      </c>
      <c r="BU5" s="182">
        <v>42736</v>
      </c>
      <c r="BV5" s="182">
        <v>42767</v>
      </c>
      <c r="BW5" s="182">
        <v>42795</v>
      </c>
      <c r="BX5" s="182">
        <v>42826</v>
      </c>
      <c r="BY5" s="182">
        <v>42856</v>
      </c>
      <c r="BZ5" s="182">
        <v>42887</v>
      </c>
      <c r="CA5" s="182">
        <v>42917</v>
      </c>
      <c r="CB5" s="182">
        <v>42948</v>
      </c>
      <c r="CC5" s="182">
        <v>42979</v>
      </c>
      <c r="CD5" s="182">
        <v>43009</v>
      </c>
      <c r="CE5" s="182">
        <v>43040</v>
      </c>
      <c r="CF5" s="182">
        <v>43070</v>
      </c>
      <c r="CG5" s="182">
        <v>43101</v>
      </c>
      <c r="CH5" s="182">
        <v>43132</v>
      </c>
      <c r="CI5" s="182">
        <v>43160</v>
      </c>
      <c r="CJ5" s="182">
        <v>43192</v>
      </c>
      <c r="CK5" s="182">
        <v>43223</v>
      </c>
      <c r="CL5" s="182">
        <v>43255</v>
      </c>
      <c r="CM5" s="182">
        <v>43285</v>
      </c>
      <c r="CN5" s="182">
        <v>43313</v>
      </c>
      <c r="CO5" s="182">
        <v>43344</v>
      </c>
      <c r="CP5" s="182">
        <v>43375</v>
      </c>
      <c r="CQ5" s="182">
        <v>43405</v>
      </c>
      <c r="CR5" s="182">
        <v>43435</v>
      </c>
      <c r="CS5" s="182">
        <v>43466</v>
      </c>
      <c r="CT5" s="182">
        <v>43497</v>
      </c>
      <c r="CU5" s="182">
        <v>43525</v>
      </c>
      <c r="CV5" s="182">
        <v>43556</v>
      </c>
      <c r="CW5" s="182">
        <v>43586</v>
      </c>
      <c r="CX5" s="182">
        <v>43617</v>
      </c>
      <c r="CY5" s="182">
        <v>43647</v>
      </c>
      <c r="CZ5" s="202">
        <v>43678</v>
      </c>
      <c r="DA5" s="200">
        <v>43709</v>
      </c>
      <c r="DB5" s="182">
        <v>43739</v>
      </c>
      <c r="DC5" s="200">
        <v>43771</v>
      </c>
      <c r="DD5" s="200">
        <v>43800</v>
      </c>
      <c r="DE5" s="200">
        <v>43831</v>
      </c>
      <c r="DF5" s="200">
        <v>43862</v>
      </c>
      <c r="DG5" s="200">
        <v>43891</v>
      </c>
      <c r="DH5" s="200">
        <v>43922</v>
      </c>
      <c r="DI5" s="200">
        <v>43952</v>
      </c>
      <c r="DJ5" s="200">
        <v>43983</v>
      </c>
      <c r="DK5" s="200">
        <v>44013</v>
      </c>
      <c r="DL5" s="200">
        <v>44044</v>
      </c>
      <c r="DM5" s="200">
        <v>44075</v>
      </c>
      <c r="DN5" s="200">
        <v>44105</v>
      </c>
      <c r="DO5" s="200">
        <v>44136</v>
      </c>
      <c r="DP5" s="200">
        <v>44166</v>
      </c>
      <c r="DQ5" s="200">
        <v>44197</v>
      </c>
      <c r="DR5" s="200">
        <v>44228</v>
      </c>
      <c r="DS5" s="200">
        <v>44256</v>
      </c>
      <c r="DT5" s="200">
        <v>44287</v>
      </c>
      <c r="DU5" s="200">
        <v>44317</v>
      </c>
      <c r="DV5" s="200">
        <v>44348</v>
      </c>
    </row>
    <row r="6" spans="1:126" ht="15.75">
      <c r="A6" s="92" t="s">
        <v>2</v>
      </c>
      <c r="B6" s="36">
        <f aca="true" t="shared" si="0" ref="B6:Y6">SUM(B7,B13,B18,B21)</f>
        <v>399427.14837181836</v>
      </c>
      <c r="C6" s="36">
        <f t="shared" si="0"/>
        <v>402720.9647952888</v>
      </c>
      <c r="D6" s="36">
        <f t="shared" si="0"/>
        <v>409936.2458439396</v>
      </c>
      <c r="E6" s="36">
        <f t="shared" si="0"/>
        <v>417924.9190775298</v>
      </c>
      <c r="F6" s="36">
        <f t="shared" si="0"/>
        <v>419714.2312888235</v>
      </c>
      <c r="G6" s="36">
        <f t="shared" si="0"/>
        <v>422353.0296009947</v>
      </c>
      <c r="H6" s="36">
        <f t="shared" si="0"/>
        <v>430180.3787319645</v>
      </c>
      <c r="I6" s="36">
        <f t="shared" si="0"/>
        <v>436078.40315156674</v>
      </c>
      <c r="J6" s="36">
        <f t="shared" si="0"/>
        <v>428509.9000093204</v>
      </c>
      <c r="K6" s="36">
        <f t="shared" si="0"/>
        <v>442266.9290977925</v>
      </c>
      <c r="L6" s="36">
        <f t="shared" si="0"/>
        <v>449255.80692027265</v>
      </c>
      <c r="M6" s="36">
        <f t="shared" si="0"/>
        <v>457479.45777255064</v>
      </c>
      <c r="N6" s="36">
        <f t="shared" si="0"/>
        <v>461871.5384810779</v>
      </c>
      <c r="O6" s="36">
        <f t="shared" si="0"/>
        <v>473937.05295678164</v>
      </c>
      <c r="P6" s="36">
        <f t="shared" si="0"/>
        <v>472580.75395197934</v>
      </c>
      <c r="Q6" s="36">
        <f t="shared" si="0"/>
        <v>501983.48843998986</v>
      </c>
      <c r="R6" s="36">
        <f t="shared" si="0"/>
        <v>470117.94447511295</v>
      </c>
      <c r="S6" s="36">
        <f t="shared" si="0"/>
        <v>508126.19150093466</v>
      </c>
      <c r="T6" s="36">
        <f t="shared" si="0"/>
        <v>496765.7642695904</v>
      </c>
      <c r="U6" s="36">
        <f t="shared" si="0"/>
        <v>503953.3678908247</v>
      </c>
      <c r="V6" s="36">
        <f t="shared" si="0"/>
        <v>542514.0774644983</v>
      </c>
      <c r="W6" s="36">
        <f t="shared" si="0"/>
        <v>550038.2015042928</v>
      </c>
      <c r="X6" s="36">
        <f t="shared" si="0"/>
        <v>589627.3797752246</v>
      </c>
      <c r="Y6" s="36">
        <f t="shared" si="0"/>
        <v>618081.9621344736</v>
      </c>
      <c r="Z6" s="36">
        <f aca="true" t="shared" si="1" ref="Z6:BE6">SUM(Z7,Z13,Z18,Z21)</f>
        <v>642835.7301840137</v>
      </c>
      <c r="AA6" s="36">
        <f t="shared" si="1"/>
        <v>615529.3774207769</v>
      </c>
      <c r="AB6" s="36">
        <f t="shared" si="1"/>
        <v>610800.9461712198</v>
      </c>
      <c r="AC6" s="36">
        <f t="shared" si="1"/>
        <v>602852.8853776023</v>
      </c>
      <c r="AD6" s="36">
        <f t="shared" si="1"/>
        <v>605030.9040170129</v>
      </c>
      <c r="AE6" s="36">
        <f t="shared" si="1"/>
        <v>608868.4934407782</v>
      </c>
      <c r="AF6" s="36">
        <f t="shared" si="1"/>
        <v>607822.2182223464</v>
      </c>
      <c r="AG6" s="36">
        <f t="shared" si="1"/>
        <v>608853.2746545225</v>
      </c>
      <c r="AH6" s="36">
        <f t="shared" si="1"/>
        <v>613409.0911937349</v>
      </c>
      <c r="AI6" s="36">
        <f t="shared" si="1"/>
        <v>609422.3781520743</v>
      </c>
      <c r="AJ6" s="36">
        <f t="shared" si="1"/>
        <v>613116.2782143475</v>
      </c>
      <c r="AK6" s="36">
        <f t="shared" si="1"/>
        <v>624933.0140097195</v>
      </c>
      <c r="AL6" s="36">
        <f t="shared" si="1"/>
        <v>644681.8813436329</v>
      </c>
      <c r="AM6" s="36">
        <f t="shared" si="1"/>
        <v>610800.9461712198</v>
      </c>
      <c r="AN6" s="36">
        <f t="shared" si="1"/>
        <v>650431.4127306388</v>
      </c>
      <c r="AO6" s="36">
        <f t="shared" si="1"/>
        <v>645645.8931733031</v>
      </c>
      <c r="AP6" s="36">
        <f t="shared" si="1"/>
        <v>654781.8586737209</v>
      </c>
      <c r="AQ6" s="36">
        <f t="shared" si="1"/>
        <v>656454.2594996993</v>
      </c>
      <c r="AR6" s="36">
        <f t="shared" si="1"/>
        <v>656331.6893652385</v>
      </c>
      <c r="AS6" s="36">
        <f t="shared" si="1"/>
        <v>665483.090455172</v>
      </c>
      <c r="AT6" s="36">
        <f t="shared" si="1"/>
        <v>658550.8174794738</v>
      </c>
      <c r="AU6" s="36">
        <f t="shared" si="1"/>
        <v>654695.0643351652</v>
      </c>
      <c r="AV6" s="36">
        <f t="shared" si="1"/>
        <v>653428.4435716092</v>
      </c>
      <c r="AW6" s="36">
        <f t="shared" si="1"/>
        <v>654153.5940919879</v>
      </c>
      <c r="AX6" s="36">
        <f t="shared" si="1"/>
        <v>642765.2539380728</v>
      </c>
      <c r="AY6" s="36">
        <f t="shared" si="1"/>
        <v>645486.9383932927</v>
      </c>
      <c r="AZ6" s="36">
        <f t="shared" si="1"/>
        <v>635730.3823735046</v>
      </c>
      <c r="BA6" s="36">
        <f t="shared" si="1"/>
        <v>637750.9205325631</v>
      </c>
      <c r="BB6" s="36">
        <f t="shared" si="1"/>
        <v>650036.7227917311</v>
      </c>
      <c r="BC6" s="36">
        <f t="shared" si="1"/>
        <v>659639.7903824439</v>
      </c>
      <c r="BD6" s="36">
        <f t="shared" si="1"/>
        <v>656026.0929624011</v>
      </c>
      <c r="BE6" s="36">
        <f t="shared" si="1"/>
        <v>660960.4863501263</v>
      </c>
      <c r="BF6" s="36">
        <f aca="true" t="shared" si="2" ref="BF6:BU6">SUM(BF7,BF13,BF18,BF21)</f>
        <v>658334.677602419</v>
      </c>
      <c r="BG6" s="36">
        <f t="shared" si="2"/>
        <v>659183.233542728</v>
      </c>
      <c r="BH6" s="36">
        <f t="shared" si="2"/>
        <v>657096.2231842738</v>
      </c>
      <c r="BI6" s="36">
        <f t="shared" si="2"/>
        <v>688985.0580273924</v>
      </c>
      <c r="BJ6" s="36">
        <f t="shared" si="2"/>
        <v>673856.6739292059</v>
      </c>
      <c r="BK6" s="36">
        <f t="shared" si="2"/>
        <v>681991.6960039339</v>
      </c>
      <c r="BL6" s="36">
        <f t="shared" si="2"/>
        <v>705200.0582790453</v>
      </c>
      <c r="BM6" s="36">
        <f t="shared" si="2"/>
        <v>710849.784684195</v>
      </c>
      <c r="BN6" s="36">
        <f t="shared" si="2"/>
        <v>730504.6469557406</v>
      </c>
      <c r="BO6" s="36">
        <f t="shared" si="2"/>
        <v>733170.3879986478</v>
      </c>
      <c r="BP6" s="36">
        <f t="shared" si="2"/>
        <v>712336.1620540752</v>
      </c>
      <c r="BQ6" s="36">
        <f t="shared" si="2"/>
        <v>736755.4438625283</v>
      </c>
      <c r="BR6" s="36">
        <f t="shared" si="2"/>
        <v>733863.0752681695</v>
      </c>
      <c r="BS6" s="36">
        <f t="shared" si="2"/>
        <v>726580.8795600119</v>
      </c>
      <c r="BT6" s="36">
        <f t="shared" si="2"/>
        <v>724781.1959149563</v>
      </c>
      <c r="BU6" s="36">
        <f t="shared" si="2"/>
        <v>722119.9090600929</v>
      </c>
      <c r="BV6" s="36">
        <f aca="true" t="shared" si="3" ref="BV6:CL6">SUM(BV7,BV13,BV18,BV21)</f>
        <v>732609.8647129387</v>
      </c>
      <c r="BW6" s="36">
        <f t="shared" si="3"/>
        <v>727084.9979424498</v>
      </c>
      <c r="BX6" s="36">
        <f t="shared" si="3"/>
        <v>716623.9823087236</v>
      </c>
      <c r="BY6" s="36">
        <f t="shared" si="3"/>
        <v>745031.455005395</v>
      </c>
      <c r="BZ6" s="36">
        <f t="shared" si="3"/>
        <v>752262.5900782896</v>
      </c>
      <c r="CA6" s="36">
        <f t="shared" si="3"/>
        <v>757959.2150685003</v>
      </c>
      <c r="CB6" s="36">
        <f t="shared" si="3"/>
        <v>768141.4063059444</v>
      </c>
      <c r="CC6" s="36">
        <f t="shared" si="3"/>
        <v>772789.5042016784</v>
      </c>
      <c r="CD6" s="36">
        <f t="shared" si="3"/>
        <v>771682.7602177525</v>
      </c>
      <c r="CE6" s="36">
        <f t="shared" si="3"/>
        <v>773187.0200236586</v>
      </c>
      <c r="CF6" s="36">
        <f t="shared" si="3"/>
        <v>776284.4764329774</v>
      </c>
      <c r="CG6" s="36">
        <f t="shared" si="3"/>
        <v>785986.9774171084</v>
      </c>
      <c r="CH6" s="36">
        <v>787839.055546135</v>
      </c>
      <c r="CI6" s="36">
        <v>793066.9305848483</v>
      </c>
      <c r="CJ6" s="36">
        <f t="shared" si="3"/>
        <v>801842.6680496872</v>
      </c>
      <c r="CK6" s="36">
        <f>SUM(CK7,CK13,CK18,CK21)</f>
        <v>799008.1634480427</v>
      </c>
      <c r="CL6" s="36">
        <f t="shared" si="3"/>
        <v>799856.4401173035</v>
      </c>
      <c r="CM6" s="36">
        <f>SUM(CM7,CM13,CM18,CM21)</f>
        <v>801960.4568814613</v>
      </c>
      <c r="CN6" s="36">
        <f>SUM(CN7,CN13,CN18,CN21)</f>
        <v>800178.998965398</v>
      </c>
      <c r="CO6" s="36">
        <f>SUM(CO7,CO13,CO18,CO21)</f>
        <v>802298.827286095</v>
      </c>
      <c r="CP6" s="36">
        <f>SUM(CP7,CP13,CP18,CP21)</f>
        <v>802999.3603089656</v>
      </c>
      <c r="CQ6" s="36">
        <f>SUM(CQ7,CQ13,CQ18,CQ21)</f>
        <v>808312.1915269579</v>
      </c>
      <c r="CR6" s="36">
        <v>813791.5122919014</v>
      </c>
      <c r="CS6" s="36">
        <f>SUM(CS7,CS13,CS18,CS21)</f>
        <v>837270.3049408386</v>
      </c>
      <c r="CT6" s="36">
        <v>837013.548437044</v>
      </c>
      <c r="CU6" s="154">
        <v>840730.8017351516</v>
      </c>
      <c r="CV6" s="154">
        <v>866024.0322789674</v>
      </c>
      <c r="CW6" s="155">
        <v>906417.2749202884</v>
      </c>
      <c r="CX6" s="155">
        <v>914245.6956425009</v>
      </c>
      <c r="CY6" s="155">
        <v>927301.9231857281</v>
      </c>
      <c r="CZ6" s="154">
        <v>930917.8710612945</v>
      </c>
      <c r="DA6" s="154">
        <v>925941.4931557009</v>
      </c>
      <c r="DB6" s="155">
        <v>935694.071081357</v>
      </c>
      <c r="DC6" s="212">
        <v>939280.3714478312</v>
      </c>
      <c r="DD6" s="212">
        <v>946831.8396821178</v>
      </c>
      <c r="DE6" s="212">
        <v>956940.1230334972</v>
      </c>
      <c r="DF6" s="212">
        <v>957989.938889541</v>
      </c>
      <c r="DG6" s="212">
        <v>963441.7816444989</v>
      </c>
      <c r="DH6" s="212">
        <v>961461.315186155</v>
      </c>
      <c r="DI6" s="212">
        <v>965279.3699090407</v>
      </c>
      <c r="DJ6" s="212">
        <v>976105.2558533928</v>
      </c>
      <c r="DK6" s="212">
        <v>986372.9859760614</v>
      </c>
      <c r="DL6" s="212">
        <v>999284.0894739786</v>
      </c>
      <c r="DM6" s="212">
        <v>1001463.4480086396</v>
      </c>
      <c r="DN6" s="212">
        <v>1011629.2800465777</v>
      </c>
      <c r="DO6" s="212">
        <v>1021834.982190329</v>
      </c>
      <c r="DP6" s="212">
        <v>1034523.669019508</v>
      </c>
      <c r="DQ6" s="212">
        <v>1042388.4701121217</v>
      </c>
      <c r="DR6" s="212">
        <v>1037178.8446118627</v>
      </c>
      <c r="DS6" s="212">
        <v>1035659.1186115849</v>
      </c>
      <c r="DT6" s="212">
        <v>1038701.3260836077</v>
      </c>
      <c r="DU6" s="212">
        <v>1045266.9227584801</v>
      </c>
      <c r="DV6" s="212">
        <v>1047198.2232674729</v>
      </c>
    </row>
    <row r="7" spans="1:126" ht="15.75">
      <c r="A7" s="46" t="s">
        <v>117</v>
      </c>
      <c r="B7" s="155">
        <f aca="true" t="shared" si="4" ref="B7:K7">SUM(B8,B11,B12)</f>
        <v>175654.66657262848</v>
      </c>
      <c r="C7" s="155">
        <f t="shared" si="4"/>
        <v>176789.4058532242</v>
      </c>
      <c r="D7" s="155">
        <f t="shared" si="4"/>
        <v>179587.9852653031</v>
      </c>
      <c r="E7" s="155">
        <f t="shared" si="4"/>
        <v>181754.31886016522</v>
      </c>
      <c r="F7" s="155">
        <f t="shared" si="4"/>
        <v>182905.02840816168</v>
      </c>
      <c r="G7" s="155">
        <f t="shared" si="4"/>
        <v>187395.02508136808</v>
      </c>
      <c r="H7" s="155">
        <f t="shared" si="4"/>
        <v>194720.93413128908</v>
      </c>
      <c r="I7" s="155">
        <f t="shared" si="4"/>
        <v>197853.75136785654</v>
      </c>
      <c r="J7" s="155">
        <f t="shared" si="4"/>
        <v>194215.43165845756</v>
      </c>
      <c r="K7" s="155">
        <f t="shared" si="4"/>
        <v>199164.34342856577</v>
      </c>
      <c r="L7" s="155">
        <f aca="true" t="shared" si="5" ref="L7:AQ7">SUM(L8,L11,L12)</f>
        <v>203512.77821383218</v>
      </c>
      <c r="M7" s="155">
        <f t="shared" si="5"/>
        <v>208353.7201660509</v>
      </c>
      <c r="N7" s="155">
        <f t="shared" si="5"/>
        <v>209093.7048744274</v>
      </c>
      <c r="O7" s="155">
        <f t="shared" si="5"/>
        <v>214938.51043156968</v>
      </c>
      <c r="P7" s="155">
        <f t="shared" si="5"/>
        <v>213801.5185421888</v>
      </c>
      <c r="Q7" s="155">
        <f t="shared" si="5"/>
        <v>219459.24105057758</v>
      </c>
      <c r="R7" s="155">
        <f t="shared" si="5"/>
        <v>210889.88696773356</v>
      </c>
      <c r="S7" s="155">
        <f t="shared" si="5"/>
        <v>221169.4586841607</v>
      </c>
      <c r="T7" s="155">
        <f t="shared" si="5"/>
        <v>224032.48983621996</v>
      </c>
      <c r="U7" s="155">
        <f t="shared" si="5"/>
        <v>228441.81071063172</v>
      </c>
      <c r="V7" s="155">
        <f t="shared" si="5"/>
        <v>238446.5728392382</v>
      </c>
      <c r="W7" s="155">
        <f t="shared" si="5"/>
        <v>242190.54673726493</v>
      </c>
      <c r="X7" s="155">
        <f t="shared" si="5"/>
        <v>243912.12627299695</v>
      </c>
      <c r="Y7" s="155">
        <f t="shared" si="5"/>
        <v>257120.72705642253</v>
      </c>
      <c r="Z7" s="155">
        <f t="shared" si="5"/>
        <v>267084.10777031624</v>
      </c>
      <c r="AA7" s="155">
        <f t="shared" si="5"/>
        <v>256331.00394754618</v>
      </c>
      <c r="AB7" s="155">
        <f t="shared" si="5"/>
        <v>255252.9224500842</v>
      </c>
      <c r="AC7" s="155">
        <f t="shared" si="5"/>
        <v>251997.95567517172</v>
      </c>
      <c r="AD7" s="155">
        <f t="shared" si="5"/>
        <v>253812.19790965237</v>
      </c>
      <c r="AE7" s="155">
        <f t="shared" si="5"/>
        <v>255214.2260470425</v>
      </c>
      <c r="AF7" s="155">
        <f t="shared" si="5"/>
        <v>253858.15546211912</v>
      </c>
      <c r="AG7" s="155">
        <f t="shared" si="5"/>
        <v>254225.2710779751</v>
      </c>
      <c r="AH7" s="155">
        <f t="shared" si="5"/>
        <v>256192.1205857774</v>
      </c>
      <c r="AI7" s="155">
        <f t="shared" si="5"/>
        <v>253382.11772292902</v>
      </c>
      <c r="AJ7" s="155">
        <f t="shared" si="5"/>
        <v>255427.28725159744</v>
      </c>
      <c r="AK7" s="155">
        <f t="shared" si="5"/>
        <v>267385.2723820545</v>
      </c>
      <c r="AL7" s="155">
        <f t="shared" si="5"/>
        <v>282959.63770220964</v>
      </c>
      <c r="AM7" s="155">
        <f t="shared" si="5"/>
        <v>255252.9224500842</v>
      </c>
      <c r="AN7" s="155">
        <f t="shared" si="5"/>
        <v>283819.311410908</v>
      </c>
      <c r="AO7" s="155">
        <f t="shared" si="5"/>
        <v>285203.28967497544</v>
      </c>
      <c r="AP7" s="155">
        <f t="shared" si="5"/>
        <v>288632.7587765794</v>
      </c>
      <c r="AQ7" s="155">
        <f t="shared" si="5"/>
        <v>289045.2417515683</v>
      </c>
      <c r="AR7" s="155">
        <f aca="true" t="shared" si="6" ref="AR7:BU7">SUM(AR8,AR11,AR12)</f>
        <v>288716.8284123374</v>
      </c>
      <c r="AS7" s="155">
        <f t="shared" si="6"/>
        <v>297501.62657534867</v>
      </c>
      <c r="AT7" s="155">
        <f t="shared" si="6"/>
        <v>294164.27811779774</v>
      </c>
      <c r="AU7" s="155">
        <f t="shared" si="6"/>
        <v>293962.5594900195</v>
      </c>
      <c r="AV7" s="155">
        <f t="shared" si="6"/>
        <v>294125.95324783726</v>
      </c>
      <c r="AW7" s="155">
        <f t="shared" si="6"/>
        <v>295739.48431635107</v>
      </c>
      <c r="AX7" s="155">
        <f t="shared" si="6"/>
        <v>290395.5474488625</v>
      </c>
      <c r="AY7" s="155">
        <f t="shared" si="6"/>
        <v>293942.5621254968</v>
      </c>
      <c r="AZ7" s="155">
        <f t="shared" si="6"/>
        <v>286758.4473251334</v>
      </c>
      <c r="BA7" s="155">
        <f t="shared" si="6"/>
        <v>289623.23634697474</v>
      </c>
      <c r="BB7" s="155">
        <f t="shared" si="6"/>
        <v>297429.5820407674</v>
      </c>
      <c r="BC7" s="155">
        <f t="shared" si="6"/>
        <v>306092.8480525872</v>
      </c>
      <c r="BD7" s="155">
        <f t="shared" si="6"/>
        <v>303233.61345143087</v>
      </c>
      <c r="BE7" s="155">
        <f t="shared" si="6"/>
        <v>305426.4661655589</v>
      </c>
      <c r="BF7" s="155">
        <f t="shared" si="6"/>
        <v>300793.54195125523</v>
      </c>
      <c r="BG7" s="155">
        <f t="shared" si="6"/>
        <v>301646.4972793859</v>
      </c>
      <c r="BH7" s="155">
        <f t="shared" si="6"/>
        <v>300754.7495179166</v>
      </c>
      <c r="BI7" s="155">
        <f t="shared" si="6"/>
        <v>326194.6784042026</v>
      </c>
      <c r="BJ7" s="155">
        <f t="shared" si="6"/>
        <v>310734.5673794648</v>
      </c>
      <c r="BK7" s="155">
        <f t="shared" si="6"/>
        <v>315232.9089438298</v>
      </c>
      <c r="BL7" s="155">
        <f t="shared" si="6"/>
        <v>316320.2882746175</v>
      </c>
      <c r="BM7" s="155">
        <f t="shared" si="6"/>
        <v>317670.62376873713</v>
      </c>
      <c r="BN7" s="155">
        <f t="shared" si="6"/>
        <v>335887.43055559194</v>
      </c>
      <c r="BO7" s="155">
        <f t="shared" si="6"/>
        <v>338082.92403878423</v>
      </c>
      <c r="BP7" s="155">
        <f t="shared" si="6"/>
        <v>319978.6215878901</v>
      </c>
      <c r="BQ7" s="155">
        <f t="shared" si="6"/>
        <v>338783.08940071816</v>
      </c>
      <c r="BR7" s="155">
        <f t="shared" si="6"/>
        <v>337104.5440915614</v>
      </c>
      <c r="BS7" s="155">
        <f t="shared" si="6"/>
        <v>333726.5170240545</v>
      </c>
      <c r="BT7" s="155">
        <f t="shared" si="6"/>
        <v>333568.6450481607</v>
      </c>
      <c r="BU7" s="155">
        <f t="shared" si="6"/>
        <v>333206.7026058425</v>
      </c>
      <c r="BV7" s="155">
        <f aca="true" t="shared" si="7" ref="BV7:CL7">SUM(BV8,BV11,BV12)</f>
        <v>336364.3667119078</v>
      </c>
      <c r="BW7" s="155">
        <f t="shared" si="7"/>
        <v>330436.0628138247</v>
      </c>
      <c r="BX7" s="155">
        <f t="shared" si="7"/>
        <v>332561.4705752658</v>
      </c>
      <c r="BY7" s="155">
        <f t="shared" si="7"/>
        <v>343147.2431879927</v>
      </c>
      <c r="BZ7" s="155">
        <f t="shared" si="7"/>
        <v>344761.45214832475</v>
      </c>
      <c r="CA7" s="155">
        <f t="shared" si="7"/>
        <v>347570.89898560615</v>
      </c>
      <c r="CB7" s="155">
        <f t="shared" si="7"/>
        <v>352848.1461515202</v>
      </c>
      <c r="CC7" s="155">
        <f t="shared" si="7"/>
        <v>354012.44178707944</v>
      </c>
      <c r="CD7" s="155">
        <f t="shared" si="7"/>
        <v>355583.5330484135</v>
      </c>
      <c r="CE7" s="155">
        <f t="shared" si="7"/>
        <v>359479.6145413826</v>
      </c>
      <c r="CF7" s="155">
        <f t="shared" si="7"/>
        <v>360080.49220826116</v>
      </c>
      <c r="CG7" s="155">
        <f t="shared" si="7"/>
        <v>365321.4188811448</v>
      </c>
      <c r="CH7" s="155">
        <v>363806.54404723516</v>
      </c>
      <c r="CI7" s="155">
        <v>367580.7338538946</v>
      </c>
      <c r="CJ7" s="155">
        <f t="shared" si="7"/>
        <v>374507.31760011206</v>
      </c>
      <c r="CK7" s="155">
        <f>SUM(CK8,CK11,CK12)</f>
        <v>376942.3767812745</v>
      </c>
      <c r="CL7" s="155">
        <f t="shared" si="7"/>
        <v>380633.2437405291</v>
      </c>
      <c r="CM7" s="155">
        <f>SUM(CM8,CM11,CM12)</f>
        <v>383882.2057574384</v>
      </c>
      <c r="CN7" s="36">
        <f>SUM(CN8,CN11,CN12)</f>
        <v>382815.72942450526</v>
      </c>
      <c r="CO7" s="36">
        <f>SUM(CO8,CO11,CO12)</f>
        <v>384279.4257914664</v>
      </c>
      <c r="CP7" s="36">
        <f>SUM(CP8,CP11,CP12)</f>
        <v>385241.2258918205</v>
      </c>
      <c r="CQ7" s="36">
        <f>SUM(CQ8,CQ11,CQ12)</f>
        <v>389161.42577640363</v>
      </c>
      <c r="CR7" s="36">
        <v>390319.69305136736</v>
      </c>
      <c r="CS7" s="36">
        <f>SUM(CS8,CS11,CS12)</f>
        <v>411006.28629914066</v>
      </c>
      <c r="CT7" s="36">
        <v>410782.82301363227</v>
      </c>
      <c r="CU7" s="155">
        <v>413359.49971846817</v>
      </c>
      <c r="CV7" s="155">
        <v>437100.446522819</v>
      </c>
      <c r="CW7" s="155">
        <v>437106.2087969673</v>
      </c>
      <c r="CX7" s="155">
        <v>439214.03652261983</v>
      </c>
      <c r="CY7" s="155">
        <v>449925.86804101535</v>
      </c>
      <c r="CZ7" s="155">
        <v>452500.3290088602</v>
      </c>
      <c r="DA7" s="155">
        <v>448802.849206418</v>
      </c>
      <c r="DB7" s="155">
        <v>453281.5339080532</v>
      </c>
      <c r="DC7" s="190">
        <v>453359.5637976856</v>
      </c>
      <c r="DD7" s="190">
        <v>456996.32614781626</v>
      </c>
      <c r="DE7" s="190">
        <v>461940.2715631258</v>
      </c>
      <c r="DF7" s="190">
        <v>462337.7824946026</v>
      </c>
      <c r="DG7" s="190">
        <v>464734.9035570397</v>
      </c>
      <c r="DH7" s="190">
        <v>466142.9824356067</v>
      </c>
      <c r="DI7" s="190">
        <v>466824.9178702746</v>
      </c>
      <c r="DJ7" s="190">
        <v>470198.7913819762</v>
      </c>
      <c r="DK7" s="190">
        <v>473695.4067212312</v>
      </c>
      <c r="DL7" s="190">
        <v>479053.7676907855</v>
      </c>
      <c r="DM7" s="190">
        <v>479407.9692615456</v>
      </c>
      <c r="DN7" s="190">
        <v>487000.9896096639</v>
      </c>
      <c r="DO7" s="190">
        <v>491086.78701939015</v>
      </c>
      <c r="DP7" s="190">
        <v>496282.694699576</v>
      </c>
      <c r="DQ7" s="190">
        <v>500670.41256816185</v>
      </c>
      <c r="DR7" s="190">
        <v>497354.86722325615</v>
      </c>
      <c r="DS7" s="190">
        <v>497149.84173661214</v>
      </c>
      <c r="DT7" s="190">
        <v>499178.80189730786</v>
      </c>
      <c r="DU7" s="190">
        <v>502104.451114563</v>
      </c>
      <c r="DV7" s="190">
        <v>503886.6829147606</v>
      </c>
    </row>
    <row r="8" spans="1:126" ht="15.75">
      <c r="A8" s="46" t="s">
        <v>4</v>
      </c>
      <c r="B8" s="155">
        <f aca="true" t="shared" si="8" ref="B8:Q8">SUM(B9:B10)</f>
        <v>137698.34645135715</v>
      </c>
      <c r="C8" s="155">
        <f t="shared" si="8"/>
        <v>138395.35092458184</v>
      </c>
      <c r="D8" s="155">
        <f t="shared" si="8"/>
        <v>140740.04198151449</v>
      </c>
      <c r="E8" s="155">
        <f t="shared" si="8"/>
        <v>142429.24367144768</v>
      </c>
      <c r="F8" s="155">
        <f t="shared" si="8"/>
        <v>143531.22032713017</v>
      </c>
      <c r="G8" s="155">
        <f t="shared" si="8"/>
        <v>147913.93342080183</v>
      </c>
      <c r="H8" s="155">
        <f t="shared" si="8"/>
        <v>155181.00981197204</v>
      </c>
      <c r="I8" s="155">
        <f t="shared" si="8"/>
        <v>157797.64030448874</v>
      </c>
      <c r="J8" s="155">
        <f t="shared" si="8"/>
        <v>155279.63104901902</v>
      </c>
      <c r="K8" s="155">
        <f t="shared" si="8"/>
        <v>159255.45571442417</v>
      </c>
      <c r="L8" s="155">
        <f t="shared" si="8"/>
        <v>162649.28340722775</v>
      </c>
      <c r="M8" s="155">
        <f t="shared" si="8"/>
        <v>166924.02465601754</v>
      </c>
      <c r="N8" s="155">
        <f t="shared" si="8"/>
        <v>168523.71888505717</v>
      </c>
      <c r="O8" s="155">
        <f t="shared" si="8"/>
        <v>173343.7850275425</v>
      </c>
      <c r="P8" s="155">
        <f t="shared" si="8"/>
        <v>172192.38346062688</v>
      </c>
      <c r="Q8" s="155">
        <f t="shared" si="8"/>
        <v>178817.7572609301</v>
      </c>
      <c r="R8" s="155">
        <f>SUM(R9:R10)</f>
        <v>170017.5240358821</v>
      </c>
      <c r="S8" s="155">
        <f>SUM(S9:S10)</f>
        <v>180557.53834065472</v>
      </c>
      <c r="T8" s="155">
        <f>SUM(T9:T10)</f>
        <v>182304.0740837724</v>
      </c>
      <c r="U8" s="155">
        <f aca="true" t="shared" si="9" ref="U8:CF8">SUM(U9:U10)</f>
        <v>186255.86301571422</v>
      </c>
      <c r="V8" s="155">
        <f t="shared" si="9"/>
        <v>196114.7515484497</v>
      </c>
      <c r="W8" s="155">
        <f t="shared" si="9"/>
        <v>199393.63547501556</v>
      </c>
      <c r="X8" s="155">
        <f>SUM(X9:X10)</f>
        <v>200993.53699394432</v>
      </c>
      <c r="Y8" s="155">
        <f t="shared" si="9"/>
        <v>212204.96253888975</v>
      </c>
      <c r="Z8" s="155">
        <f t="shared" si="9"/>
        <v>220437.0396202373</v>
      </c>
      <c r="AA8" s="155">
        <f t="shared" si="9"/>
        <v>211958.6137222221</v>
      </c>
      <c r="AB8" s="155">
        <f t="shared" si="9"/>
        <v>211309.8925706741</v>
      </c>
      <c r="AC8" s="155">
        <f t="shared" si="9"/>
        <v>208670.9760257918</v>
      </c>
      <c r="AD8" s="155">
        <f t="shared" si="9"/>
        <v>210301.67526008337</v>
      </c>
      <c r="AE8" s="155">
        <f t="shared" si="9"/>
        <v>211552.19864332784</v>
      </c>
      <c r="AF8" s="155">
        <f t="shared" si="9"/>
        <v>210196.12805840446</v>
      </c>
      <c r="AG8" s="155">
        <f t="shared" si="9"/>
        <v>210731.8533975236</v>
      </c>
      <c r="AH8" s="155">
        <f t="shared" si="9"/>
        <v>212185.10861437232</v>
      </c>
      <c r="AI8" s="155">
        <f t="shared" si="9"/>
        <v>209606.09991961814</v>
      </c>
      <c r="AJ8" s="155">
        <f t="shared" si="9"/>
        <v>211420.07194588083</v>
      </c>
      <c r="AK8" s="155">
        <f t="shared" si="9"/>
        <v>223378.05707633786</v>
      </c>
      <c r="AL8" s="155">
        <f t="shared" si="9"/>
        <v>238806.21466101793</v>
      </c>
      <c r="AM8" s="155">
        <f t="shared" si="9"/>
        <v>211309.8925706741</v>
      </c>
      <c r="AN8" s="155">
        <f t="shared" si="9"/>
        <v>239707.58798843785</v>
      </c>
      <c r="AO8" s="155">
        <f t="shared" si="9"/>
        <v>241892.03512736928</v>
      </c>
      <c r="AP8" s="155">
        <f t="shared" si="9"/>
        <v>244490.46490280743</v>
      </c>
      <c r="AQ8" s="155">
        <f t="shared" si="9"/>
        <v>244986.35581872083</v>
      </c>
      <c r="AR8" s="155">
        <f t="shared" si="9"/>
        <v>244680.33417688715</v>
      </c>
      <c r="AS8" s="155">
        <f t="shared" si="9"/>
        <v>253890.20146224168</v>
      </c>
      <c r="AT8" s="155">
        <f t="shared" si="9"/>
        <v>251216.6877430337</v>
      </c>
      <c r="AU8" s="155">
        <f t="shared" si="9"/>
        <v>251742.03034181034</v>
      </c>
      <c r="AV8" s="155">
        <f t="shared" si="9"/>
        <v>252425.4552222485</v>
      </c>
      <c r="AW8" s="155">
        <f t="shared" si="9"/>
        <v>254287.92470534093</v>
      </c>
      <c r="AX8" s="155">
        <f t="shared" si="9"/>
        <v>249848.3872205674</v>
      </c>
      <c r="AY8" s="155">
        <f t="shared" si="9"/>
        <v>253680.92704471337</v>
      </c>
      <c r="AZ8" s="155">
        <f t="shared" si="9"/>
        <v>247212.2407001755</v>
      </c>
      <c r="BA8" s="155">
        <f t="shared" si="9"/>
        <v>250173.362771776</v>
      </c>
      <c r="BB8" s="155">
        <f t="shared" si="9"/>
        <v>257306.70898358175</v>
      </c>
      <c r="BC8" s="155">
        <f t="shared" si="9"/>
        <v>265850.65642308997</v>
      </c>
      <c r="BD8" s="155">
        <f t="shared" si="9"/>
        <v>263011.93582748383</v>
      </c>
      <c r="BE8" s="155">
        <f t="shared" si="9"/>
        <v>264940.187063615</v>
      </c>
      <c r="BF8" s="155">
        <f t="shared" si="9"/>
        <v>260275.22707428763</v>
      </c>
      <c r="BG8" s="155">
        <f t="shared" si="9"/>
        <v>261043.43182385672</v>
      </c>
      <c r="BH8" s="155">
        <f t="shared" si="9"/>
        <v>260459.18645029317</v>
      </c>
      <c r="BI8" s="155">
        <f t="shared" si="9"/>
        <v>267288.2950171367</v>
      </c>
      <c r="BJ8" s="155">
        <f t="shared" si="9"/>
        <v>269842.999946906</v>
      </c>
      <c r="BK8" s="155">
        <f t="shared" si="9"/>
        <v>273826.1555018506</v>
      </c>
      <c r="BL8" s="155">
        <f t="shared" si="9"/>
        <v>274737.8307280082</v>
      </c>
      <c r="BM8" s="155">
        <f t="shared" si="9"/>
        <v>275514.0721426644</v>
      </c>
      <c r="BN8" s="155">
        <f t="shared" si="9"/>
        <v>275865.0097352489</v>
      </c>
      <c r="BO8" s="155">
        <f t="shared" si="9"/>
        <v>278296.6190342501</v>
      </c>
      <c r="BP8" s="155">
        <f t="shared" si="9"/>
        <v>277982.6818230939</v>
      </c>
      <c r="BQ8" s="155">
        <f t="shared" si="9"/>
        <v>279181.618773898</v>
      </c>
      <c r="BR8" s="155">
        <f t="shared" si="9"/>
        <v>277150.24308681744</v>
      </c>
      <c r="BS8" s="155">
        <f t="shared" si="9"/>
        <v>274539.31180187163</v>
      </c>
      <c r="BT8" s="155">
        <f t="shared" si="9"/>
        <v>274859.6549932057</v>
      </c>
      <c r="BU8" s="155">
        <f t="shared" si="9"/>
        <v>275051.46139739564</v>
      </c>
      <c r="BV8" s="155">
        <f t="shared" si="9"/>
        <v>277584.3584020396</v>
      </c>
      <c r="BW8" s="155">
        <f t="shared" si="9"/>
        <v>272719.45098880335</v>
      </c>
      <c r="BX8" s="155">
        <f t="shared" si="9"/>
        <v>275705.7252772392</v>
      </c>
      <c r="BY8" s="155">
        <f t="shared" si="9"/>
        <v>283178.32220311684</v>
      </c>
      <c r="BZ8" s="155">
        <f t="shared" si="9"/>
        <v>284323.7226482499</v>
      </c>
      <c r="CA8" s="155">
        <f t="shared" si="9"/>
        <v>286271.2042693402</v>
      </c>
      <c r="CB8" s="155">
        <f t="shared" si="9"/>
        <v>290759.74147832283</v>
      </c>
      <c r="CC8" s="155">
        <f t="shared" si="9"/>
        <v>291089.07102579233</v>
      </c>
      <c r="CD8" s="155">
        <f t="shared" si="9"/>
        <v>292974.5220049131</v>
      </c>
      <c r="CE8" s="155">
        <f t="shared" si="9"/>
        <v>296437.30131358013</v>
      </c>
      <c r="CF8" s="155">
        <f t="shared" si="9"/>
        <v>296721.20898966125</v>
      </c>
      <c r="CG8" s="155">
        <f>SUM(CG9:CG10)</f>
        <v>300572.2135078969</v>
      </c>
      <c r="CH8" s="155">
        <v>298345.64541908016</v>
      </c>
      <c r="CI8" s="155">
        <v>302455.98753961787</v>
      </c>
      <c r="CJ8" s="155">
        <f>SUM(CJ9:CJ10)</f>
        <v>309270.78097510483</v>
      </c>
      <c r="CK8" s="155">
        <f>SUM(CK9:CK10)</f>
        <v>312891.54394058185</v>
      </c>
      <c r="CL8" s="155">
        <v>316621.40592778864</v>
      </c>
      <c r="CM8" s="155">
        <f>SUM(CM9:CM10)</f>
        <v>320598.4080378178</v>
      </c>
      <c r="CN8" s="36">
        <f>SUM(CN9:CN10)</f>
        <v>320634.66354034597</v>
      </c>
      <c r="CO8" s="36">
        <f>SUM(CO9:CO10)</f>
        <v>321980.865360133</v>
      </c>
      <c r="CP8" s="36">
        <f>SUM(CP9:CP10)</f>
        <v>323427.95298398915</v>
      </c>
      <c r="CQ8" s="36">
        <f>SUM(CQ9:CQ10)</f>
        <v>327226.8784896191</v>
      </c>
      <c r="CR8" s="36">
        <v>328227.3387831586</v>
      </c>
      <c r="CS8" s="36">
        <f>SUM(CS9:CS10)</f>
        <v>330851.8698688053</v>
      </c>
      <c r="CT8" s="36">
        <v>329991.119204831</v>
      </c>
      <c r="CU8" s="155">
        <v>332065.1286980609</v>
      </c>
      <c r="CV8" s="155">
        <v>334052.593628173</v>
      </c>
      <c r="CW8" s="155">
        <v>333776.8920539448</v>
      </c>
      <c r="CX8" s="155">
        <v>336696.6936788456</v>
      </c>
      <c r="CY8" s="155">
        <v>334328.46293701726</v>
      </c>
      <c r="CZ8" s="155">
        <v>336081.5573541066</v>
      </c>
      <c r="DA8" s="155">
        <v>335231.4671364749</v>
      </c>
      <c r="DB8" s="155">
        <v>338076.88156476786</v>
      </c>
      <c r="DC8" s="190">
        <v>337256.85893372115</v>
      </c>
      <c r="DD8" s="190">
        <v>339750.4918039801</v>
      </c>
      <c r="DE8" s="190">
        <v>343273.9960057711</v>
      </c>
      <c r="DF8" s="190">
        <v>344483.606248387</v>
      </c>
      <c r="DG8" s="190">
        <v>346795.02165784856</v>
      </c>
      <c r="DH8" s="190">
        <v>348770.96840790036</v>
      </c>
      <c r="DI8" s="190">
        <v>349519.91737830965</v>
      </c>
      <c r="DJ8" s="190">
        <v>351806.92772973364</v>
      </c>
      <c r="DK8" s="190">
        <v>353800.10434706527</v>
      </c>
      <c r="DL8" s="190">
        <v>357256.0543465434</v>
      </c>
      <c r="DM8" s="190">
        <v>356193.1609066908</v>
      </c>
      <c r="DN8" s="190">
        <v>362507.66623626347</v>
      </c>
      <c r="DO8" s="190">
        <v>364550.24480749475</v>
      </c>
      <c r="DP8" s="190">
        <v>368133.10881296865</v>
      </c>
      <c r="DQ8" s="190">
        <v>371136.91696220636</v>
      </c>
      <c r="DR8" s="190">
        <v>368109.4728329358</v>
      </c>
      <c r="DS8" s="190">
        <v>368587.90777696494</v>
      </c>
      <c r="DT8" s="190">
        <v>370448.1729574034</v>
      </c>
      <c r="DU8" s="190">
        <v>371513.65334143746</v>
      </c>
      <c r="DV8" s="190">
        <v>373047.8979045647</v>
      </c>
    </row>
    <row r="9" spans="1:126" ht="15.75">
      <c r="A9" s="46" t="s">
        <v>5</v>
      </c>
      <c r="B9" s="155">
        <v>137674.4062990591</v>
      </c>
      <c r="C9" s="155">
        <v>138371.1264163308</v>
      </c>
      <c r="D9" s="155">
        <v>140715.52261243088</v>
      </c>
      <c r="E9" s="155">
        <v>142404.41404133476</v>
      </c>
      <c r="F9" s="155">
        <v>143506.3600992819</v>
      </c>
      <c r="G9" s="155">
        <v>147889.0045678653</v>
      </c>
      <c r="H9" s="155">
        <v>155156.04719829117</v>
      </c>
      <c r="I9" s="155">
        <v>157772.34527471274</v>
      </c>
      <c r="J9" s="155">
        <v>155255.0054620721</v>
      </c>
      <c r="K9" s="155">
        <v>159230.20349691558</v>
      </c>
      <c r="L9" s="155">
        <v>162623.42964533775</v>
      </c>
      <c r="M9" s="155">
        <v>166897.82329719674</v>
      </c>
      <c r="N9" s="156">
        <v>168497.20013273857</v>
      </c>
      <c r="O9" s="155">
        <v>173316.5964497343</v>
      </c>
      <c r="P9" s="155">
        <v>172165.19488281867</v>
      </c>
      <c r="Q9" s="155">
        <v>178817.7572609301</v>
      </c>
      <c r="R9" s="155">
        <v>169990.53701682226</v>
      </c>
      <c r="S9" s="156">
        <v>180557.53834065472</v>
      </c>
      <c r="T9" s="155">
        <v>182276.5218340254</v>
      </c>
      <c r="U9" s="155">
        <v>186228.0086688442</v>
      </c>
      <c r="V9" s="155">
        <v>196114.7515484497</v>
      </c>
      <c r="W9" s="155">
        <v>199393.63547501556</v>
      </c>
      <c r="X9" s="155">
        <v>200993.53699394432</v>
      </c>
      <c r="Y9" s="155">
        <v>212204.96253888975</v>
      </c>
      <c r="Z9" s="155">
        <v>220437.0396202373</v>
      </c>
      <c r="AA9" s="155">
        <v>211958.6137222221</v>
      </c>
      <c r="AB9" s="155">
        <v>211309.8925706741</v>
      </c>
      <c r="AC9" s="155">
        <v>208670.9760257918</v>
      </c>
      <c r="AD9" s="155">
        <v>210301.67526008337</v>
      </c>
      <c r="AE9" s="155">
        <v>211552.19864332784</v>
      </c>
      <c r="AF9" s="155">
        <v>210196.12805840446</v>
      </c>
      <c r="AG9" s="155">
        <v>210731.8533975236</v>
      </c>
      <c r="AH9" s="155">
        <v>212185.10861437232</v>
      </c>
      <c r="AI9" s="155">
        <v>209606.09991961814</v>
      </c>
      <c r="AJ9" s="155">
        <v>211420.07194588083</v>
      </c>
      <c r="AK9" s="155">
        <v>223378.05707633786</v>
      </c>
      <c r="AL9" s="155">
        <v>238806.21466101793</v>
      </c>
      <c r="AM9" s="155">
        <v>211309.8925706741</v>
      </c>
      <c r="AN9" s="155">
        <v>239707.58798843785</v>
      </c>
      <c r="AO9" s="155">
        <v>241892.03512736928</v>
      </c>
      <c r="AP9" s="155">
        <v>244490.46490280743</v>
      </c>
      <c r="AQ9" s="155">
        <v>244986.35581872083</v>
      </c>
      <c r="AR9" s="155">
        <v>244680.33417688715</v>
      </c>
      <c r="AS9" s="155">
        <v>253890.20146224168</v>
      </c>
      <c r="AT9" s="155">
        <v>251216.6877430337</v>
      </c>
      <c r="AU9" s="155">
        <v>251742.03034181034</v>
      </c>
      <c r="AV9" s="155">
        <v>252425.4552222485</v>
      </c>
      <c r="AW9" s="155">
        <v>254287.92470534093</v>
      </c>
      <c r="AX9" s="155">
        <v>249848.3872205674</v>
      </c>
      <c r="AY9" s="155">
        <v>253680.92704471337</v>
      </c>
      <c r="AZ9" s="155">
        <v>247212.2407001755</v>
      </c>
      <c r="BA9" s="155">
        <v>250173.362771776</v>
      </c>
      <c r="BB9" s="155">
        <v>257306.70898358175</v>
      </c>
      <c r="BC9" s="155">
        <f>265654.05642309+196.6</f>
        <v>265850.65642308997</v>
      </c>
      <c r="BD9" s="155">
        <v>263011.93582748383</v>
      </c>
      <c r="BE9" s="155">
        <v>264940.187063615</v>
      </c>
      <c r="BF9" s="155">
        <v>260275.22707428763</v>
      </c>
      <c r="BG9" s="155">
        <v>261043.43182385672</v>
      </c>
      <c r="BH9" s="155">
        <v>260459.18645029317</v>
      </c>
      <c r="BI9" s="155">
        <v>267288.2950171367</v>
      </c>
      <c r="BJ9" s="155">
        <v>269842.999946906</v>
      </c>
      <c r="BK9" s="155">
        <v>273826.1555018506</v>
      </c>
      <c r="BL9" s="155">
        <v>274737.8307280082</v>
      </c>
      <c r="BM9" s="155">
        <v>275514.0721426644</v>
      </c>
      <c r="BN9" s="155">
        <v>275865.0097352489</v>
      </c>
      <c r="BO9" s="155">
        <v>278296.6190342501</v>
      </c>
      <c r="BP9" s="155">
        <v>277982.2722168904</v>
      </c>
      <c r="BQ9" s="155">
        <v>279181.618773898</v>
      </c>
      <c r="BR9" s="155">
        <v>277150.24308681744</v>
      </c>
      <c r="BS9" s="155">
        <v>274539.31180187163</v>
      </c>
      <c r="BT9" s="155">
        <v>274859.6549932057</v>
      </c>
      <c r="BU9" s="155">
        <v>275051.46139739564</v>
      </c>
      <c r="BV9" s="155">
        <v>277584.3584020396</v>
      </c>
      <c r="BW9" s="155">
        <v>272719.45098880335</v>
      </c>
      <c r="BX9" s="155">
        <v>275705.7252772392</v>
      </c>
      <c r="BY9" s="155">
        <v>283178.32220311684</v>
      </c>
      <c r="BZ9" s="155">
        <v>284323.7226482499</v>
      </c>
      <c r="CA9" s="155">
        <v>286271.2042693402</v>
      </c>
      <c r="CB9" s="155">
        <v>290759.74147832283</v>
      </c>
      <c r="CC9" s="155">
        <v>291089.07102579233</v>
      </c>
      <c r="CD9" s="155">
        <v>292974.5220049131</v>
      </c>
      <c r="CE9" s="155">
        <v>296437.30131358013</v>
      </c>
      <c r="CF9" s="155">
        <v>296721.20898966125</v>
      </c>
      <c r="CG9" s="155">
        <v>300572.2135078969</v>
      </c>
      <c r="CH9" s="155">
        <v>298345.64541908016</v>
      </c>
      <c r="CI9" s="155">
        <v>302455.98753961787</v>
      </c>
      <c r="CJ9" s="155">
        <v>309270.78097510483</v>
      </c>
      <c r="CK9" s="155">
        <v>312891.54394058185</v>
      </c>
      <c r="CL9" s="155">
        <v>316621.40592778864</v>
      </c>
      <c r="CM9" s="155">
        <v>320598.4080378178</v>
      </c>
      <c r="CN9" s="36">
        <v>320634.66354034597</v>
      </c>
      <c r="CO9" s="36">
        <v>321980.865360133</v>
      </c>
      <c r="CP9" s="36">
        <v>323427.95298398915</v>
      </c>
      <c r="CQ9" s="36">
        <v>327226.8784896191</v>
      </c>
      <c r="CR9" s="36">
        <v>328227.3387831586</v>
      </c>
      <c r="CS9" s="36">
        <v>330851.8698688053</v>
      </c>
      <c r="CT9" s="36">
        <v>329991.119204831</v>
      </c>
      <c r="CU9" s="155">
        <v>332065.1286980609</v>
      </c>
      <c r="CV9" s="155">
        <v>334052.593628173</v>
      </c>
      <c r="CW9" s="155">
        <v>333776.8920539448</v>
      </c>
      <c r="CX9" s="155">
        <v>336696.6936788456</v>
      </c>
      <c r="CY9" s="155">
        <v>334328.46293701726</v>
      </c>
      <c r="CZ9" s="155">
        <v>336081.5573541066</v>
      </c>
      <c r="DA9" s="155">
        <v>335231.4671364749</v>
      </c>
      <c r="DB9" s="155">
        <v>338076.88156476786</v>
      </c>
      <c r="DC9" s="190">
        <v>337256.85893372115</v>
      </c>
      <c r="DD9" s="190">
        <v>339750.4918039801</v>
      </c>
      <c r="DE9" s="190">
        <v>343273.9960057711</v>
      </c>
      <c r="DF9" s="190">
        <v>344483.606248387</v>
      </c>
      <c r="DG9" s="190">
        <v>346795.02165784856</v>
      </c>
      <c r="DH9" s="190">
        <v>348770.96840790036</v>
      </c>
      <c r="DI9" s="190">
        <v>349519.91737830965</v>
      </c>
      <c r="DJ9" s="190">
        <v>351806.92772973364</v>
      </c>
      <c r="DK9" s="190">
        <v>353800.10434706527</v>
      </c>
      <c r="DL9" s="190">
        <v>357256.0543465434</v>
      </c>
      <c r="DM9" s="190">
        <v>356193.1609066908</v>
      </c>
      <c r="DN9" s="190">
        <v>362507.66623626347</v>
      </c>
      <c r="DO9" s="190">
        <v>364550.24480749475</v>
      </c>
      <c r="DP9" s="190">
        <v>368133.10881296865</v>
      </c>
      <c r="DQ9" s="190">
        <v>371136.91696220636</v>
      </c>
      <c r="DR9" s="190">
        <v>368109.4728329358</v>
      </c>
      <c r="DS9" s="190">
        <v>368587.90777696494</v>
      </c>
      <c r="DT9" s="190">
        <v>370448.1729574034</v>
      </c>
      <c r="DU9" s="190">
        <v>371513.65334143746</v>
      </c>
      <c r="DV9" s="190">
        <v>373047.8979045647</v>
      </c>
    </row>
    <row r="10" spans="1:126" ht="18">
      <c r="A10" s="46" t="s">
        <v>6</v>
      </c>
      <c r="B10" s="155">
        <v>23.9401522980504</v>
      </c>
      <c r="C10" s="155">
        <v>24.2245082510298</v>
      </c>
      <c r="D10" s="155">
        <v>24.5193690835926</v>
      </c>
      <c r="E10" s="155">
        <v>24.8296301129016</v>
      </c>
      <c r="F10" s="155">
        <v>24.8602278482658</v>
      </c>
      <c r="G10" s="155">
        <v>24.928852936519803</v>
      </c>
      <c r="H10" s="155">
        <v>24.962613680880004</v>
      </c>
      <c r="I10" s="155">
        <v>25.295029776</v>
      </c>
      <c r="J10" s="155">
        <v>24.625586946942</v>
      </c>
      <c r="K10" s="155">
        <v>25.2522175086</v>
      </c>
      <c r="L10" s="155">
        <v>25.85376189</v>
      </c>
      <c r="M10" s="155">
        <v>26.2013588208</v>
      </c>
      <c r="N10" s="155">
        <v>26.518752318600004</v>
      </c>
      <c r="O10" s="155">
        <v>27.188577808199998</v>
      </c>
      <c r="P10" s="155">
        <v>27.188577808199998</v>
      </c>
      <c r="Q10" s="155">
        <v>0</v>
      </c>
      <c r="R10" s="155">
        <v>26.987019059844002</v>
      </c>
      <c r="S10" s="157">
        <v>0</v>
      </c>
      <c r="T10" s="155">
        <v>27.552249747</v>
      </c>
      <c r="U10" s="155">
        <v>27.854346869999997</v>
      </c>
      <c r="V10" s="155">
        <v>0</v>
      </c>
      <c r="W10" s="157">
        <v>0</v>
      </c>
      <c r="X10" s="157">
        <v>0</v>
      </c>
      <c r="Y10" s="157">
        <v>0</v>
      </c>
      <c r="Z10" s="157">
        <v>0</v>
      </c>
      <c r="AA10" s="157">
        <v>0</v>
      </c>
      <c r="AB10" s="157">
        <v>0</v>
      </c>
      <c r="AC10" s="157">
        <v>0</v>
      </c>
      <c r="AD10" s="157">
        <v>0</v>
      </c>
      <c r="AE10" s="157">
        <v>0</v>
      </c>
      <c r="AF10" s="157">
        <v>0</v>
      </c>
      <c r="AG10" s="157">
        <v>0</v>
      </c>
      <c r="AH10" s="157">
        <v>0</v>
      </c>
      <c r="AI10" s="157">
        <v>0</v>
      </c>
      <c r="AJ10" s="157">
        <v>0</v>
      </c>
      <c r="AK10" s="157">
        <v>0</v>
      </c>
      <c r="AL10" s="157">
        <v>0</v>
      </c>
      <c r="AM10" s="157">
        <v>0</v>
      </c>
      <c r="AN10" s="157">
        <v>0</v>
      </c>
      <c r="AO10" s="157">
        <v>0</v>
      </c>
      <c r="AP10" s="157">
        <v>0</v>
      </c>
      <c r="AQ10" s="157">
        <v>0</v>
      </c>
      <c r="AR10" s="157">
        <v>0</v>
      </c>
      <c r="AS10" s="157">
        <v>0</v>
      </c>
      <c r="AT10" s="157">
        <v>0</v>
      </c>
      <c r="AU10" s="157">
        <v>0</v>
      </c>
      <c r="AV10" s="157">
        <v>0</v>
      </c>
      <c r="AW10" s="157">
        <v>0</v>
      </c>
      <c r="AX10" s="157">
        <v>0</v>
      </c>
      <c r="AY10" s="157">
        <v>0</v>
      </c>
      <c r="AZ10" s="157">
        <v>0</v>
      </c>
      <c r="BA10" s="157">
        <v>0</v>
      </c>
      <c r="BB10" s="157">
        <v>0</v>
      </c>
      <c r="BC10" s="157">
        <v>0</v>
      </c>
      <c r="BD10" s="157">
        <v>0</v>
      </c>
      <c r="BE10" s="157">
        <v>0</v>
      </c>
      <c r="BF10" s="157">
        <v>0</v>
      </c>
      <c r="BG10" s="157">
        <v>0</v>
      </c>
      <c r="BH10" s="157">
        <v>0</v>
      </c>
      <c r="BI10" s="157">
        <v>0</v>
      </c>
      <c r="BJ10" s="157">
        <v>0</v>
      </c>
      <c r="BK10" s="157">
        <v>0</v>
      </c>
      <c r="BL10" s="157">
        <v>0</v>
      </c>
      <c r="BM10" s="157">
        <v>0</v>
      </c>
      <c r="BN10" s="157">
        <v>0</v>
      </c>
      <c r="BO10" s="157">
        <v>0</v>
      </c>
      <c r="BP10" s="155">
        <v>0.40960620351118804</v>
      </c>
      <c r="BQ10" s="157">
        <v>0</v>
      </c>
      <c r="BR10" s="157">
        <v>0</v>
      </c>
      <c r="BS10" s="157">
        <v>0</v>
      </c>
      <c r="BT10" s="157">
        <v>0</v>
      </c>
      <c r="BU10" s="157">
        <v>0</v>
      </c>
      <c r="BV10" s="157">
        <v>0</v>
      </c>
      <c r="BW10" s="157">
        <v>0</v>
      </c>
      <c r="BX10" s="157">
        <v>0</v>
      </c>
      <c r="BY10" s="157">
        <v>0</v>
      </c>
      <c r="BZ10" s="157">
        <v>0</v>
      </c>
      <c r="CA10" s="157">
        <v>0</v>
      </c>
      <c r="CB10" s="157">
        <v>0</v>
      </c>
      <c r="CC10" s="157">
        <v>0</v>
      </c>
      <c r="CD10" s="157">
        <v>0</v>
      </c>
      <c r="CE10" s="157">
        <v>0</v>
      </c>
      <c r="CF10" s="157">
        <v>0</v>
      </c>
      <c r="CG10" s="157">
        <v>0</v>
      </c>
      <c r="CH10" s="157">
        <v>0</v>
      </c>
      <c r="CI10" s="157">
        <v>0</v>
      </c>
      <c r="CJ10" s="157">
        <v>0</v>
      </c>
      <c r="CK10" s="157">
        <v>0</v>
      </c>
      <c r="CL10" s="157">
        <v>0</v>
      </c>
      <c r="CM10" s="157">
        <v>0</v>
      </c>
      <c r="CN10" s="157">
        <v>0</v>
      </c>
      <c r="CO10" s="157">
        <v>0</v>
      </c>
      <c r="CP10" s="157">
        <v>0</v>
      </c>
      <c r="CQ10" s="157">
        <v>0</v>
      </c>
      <c r="CR10" s="157">
        <v>0</v>
      </c>
      <c r="CS10" s="157">
        <v>0</v>
      </c>
      <c r="CT10" s="157">
        <v>0</v>
      </c>
      <c r="CU10" s="157">
        <v>0</v>
      </c>
      <c r="CV10" s="157">
        <v>0</v>
      </c>
      <c r="CW10" s="157">
        <v>0</v>
      </c>
      <c r="CX10" s="157">
        <v>0</v>
      </c>
      <c r="CY10" s="157">
        <v>0</v>
      </c>
      <c r="CZ10" s="157">
        <v>0</v>
      </c>
      <c r="DA10" s="157">
        <v>0</v>
      </c>
      <c r="DB10" s="157">
        <v>0</v>
      </c>
      <c r="DC10" s="191">
        <v>0</v>
      </c>
      <c r="DD10" s="191">
        <v>0</v>
      </c>
      <c r="DE10" s="191">
        <v>0</v>
      </c>
      <c r="DF10" s="191">
        <v>0</v>
      </c>
      <c r="DG10" s="191">
        <v>0</v>
      </c>
      <c r="DH10" s="191">
        <v>0</v>
      </c>
      <c r="DI10" s="191">
        <v>0</v>
      </c>
      <c r="DJ10" s="191">
        <v>0</v>
      </c>
      <c r="DK10" s="191">
        <v>0</v>
      </c>
      <c r="DL10" s="191">
        <v>0</v>
      </c>
      <c r="DM10" s="191">
        <v>0</v>
      </c>
      <c r="DN10" s="191">
        <v>0</v>
      </c>
      <c r="DO10" s="191">
        <v>0</v>
      </c>
      <c r="DP10" s="191">
        <v>0</v>
      </c>
      <c r="DQ10" s="191">
        <v>0</v>
      </c>
      <c r="DR10" s="191">
        <v>0</v>
      </c>
      <c r="DS10" s="191">
        <v>0</v>
      </c>
      <c r="DT10" s="191">
        <v>0</v>
      </c>
      <c r="DU10" s="191">
        <v>0</v>
      </c>
      <c r="DV10" s="191">
        <v>0</v>
      </c>
    </row>
    <row r="11" spans="1:126" ht="15.75">
      <c r="A11" s="46" t="s">
        <v>25</v>
      </c>
      <c r="B11" s="155">
        <v>37956.32012127133</v>
      </c>
      <c r="C11" s="155">
        <v>38394.05492864235</v>
      </c>
      <c r="D11" s="155">
        <v>38847.94328378864</v>
      </c>
      <c r="E11" s="155">
        <v>39325.07518871755</v>
      </c>
      <c r="F11" s="155">
        <v>39373.808081031515</v>
      </c>
      <c r="G11" s="155">
        <v>39481.09166056625</v>
      </c>
      <c r="H11" s="155">
        <v>39539.92431931704</v>
      </c>
      <c r="I11" s="155">
        <v>40056.1110633678</v>
      </c>
      <c r="J11" s="155">
        <v>38935.80060943855</v>
      </c>
      <c r="K11" s="155">
        <v>39908.88771414161</v>
      </c>
      <c r="L11" s="155">
        <v>40863.49480660443</v>
      </c>
      <c r="M11" s="155">
        <v>41429.69551003334</v>
      </c>
      <c r="N11" s="155">
        <v>40569.98598937022</v>
      </c>
      <c r="O11" s="155">
        <v>41594.72540402717</v>
      </c>
      <c r="P11" s="155">
        <v>41609.135081561915</v>
      </c>
      <c r="Q11" s="155">
        <v>40641.48378964746</v>
      </c>
      <c r="R11" s="155">
        <v>40872.36293185147</v>
      </c>
      <c r="S11" s="155">
        <v>40611.92034350597</v>
      </c>
      <c r="T11" s="155">
        <v>41728.41575244755</v>
      </c>
      <c r="U11" s="155">
        <v>42185.94769491751</v>
      </c>
      <c r="V11" s="155">
        <v>42331.821290788466</v>
      </c>
      <c r="W11" s="155">
        <v>42796.91126224938</v>
      </c>
      <c r="X11" s="155">
        <v>42918.58927905261</v>
      </c>
      <c r="Y11" s="155">
        <v>44915.76451753278</v>
      </c>
      <c r="Z11" s="155">
        <v>46647.068150078936</v>
      </c>
      <c r="AA11" s="155">
        <v>44372.390225324096</v>
      </c>
      <c r="AB11" s="155">
        <v>43943.02987941011</v>
      </c>
      <c r="AC11" s="155">
        <v>43326.9796493799</v>
      </c>
      <c r="AD11" s="155">
        <v>43510.522649569</v>
      </c>
      <c r="AE11" s="155">
        <v>43662.02740371465</v>
      </c>
      <c r="AF11" s="155">
        <v>43662.02740371465</v>
      </c>
      <c r="AG11" s="155">
        <v>43493.41768045151</v>
      </c>
      <c r="AH11" s="155">
        <v>44007.01197140508</v>
      </c>
      <c r="AI11" s="155">
        <v>43776.01780331088</v>
      </c>
      <c r="AJ11" s="155">
        <v>44007.21530571662</v>
      </c>
      <c r="AK11" s="155">
        <v>44007.21530571662</v>
      </c>
      <c r="AL11" s="155">
        <v>44153.42304119168</v>
      </c>
      <c r="AM11" s="155">
        <v>43943.02987941011</v>
      </c>
      <c r="AN11" s="155">
        <v>44111.723422470146</v>
      </c>
      <c r="AO11" s="155">
        <v>43311.254547606164</v>
      </c>
      <c r="AP11" s="155">
        <v>44142.29387377196</v>
      </c>
      <c r="AQ11" s="155">
        <v>44058.88593284744</v>
      </c>
      <c r="AR11" s="155">
        <v>44036.49423545024</v>
      </c>
      <c r="AS11" s="155">
        <v>43611.425113107</v>
      </c>
      <c r="AT11" s="155">
        <v>42947.59037476404</v>
      </c>
      <c r="AU11" s="155">
        <v>42220.52914820918</v>
      </c>
      <c r="AV11" s="155">
        <v>41700.498025588764</v>
      </c>
      <c r="AW11" s="155">
        <v>41451.55961101012</v>
      </c>
      <c r="AX11" s="155">
        <v>40547.160228295084</v>
      </c>
      <c r="AY11" s="155">
        <v>40261.63508078342</v>
      </c>
      <c r="AZ11" s="155">
        <v>39546.20662495794</v>
      </c>
      <c r="BA11" s="155">
        <v>39449.873575198755</v>
      </c>
      <c r="BB11" s="155">
        <v>40122.87305718564</v>
      </c>
      <c r="BC11" s="155">
        <v>40242.191629497225</v>
      </c>
      <c r="BD11" s="155">
        <v>40221.67762394705</v>
      </c>
      <c r="BE11" s="155">
        <v>40486.27910194389</v>
      </c>
      <c r="BF11" s="155">
        <v>40518.314876967605</v>
      </c>
      <c r="BG11" s="155">
        <v>40603.065455529206</v>
      </c>
      <c r="BH11" s="155">
        <v>40295.56306762342</v>
      </c>
      <c r="BI11" s="155">
        <v>40797.70450601444</v>
      </c>
      <c r="BJ11" s="155">
        <v>40891.56743255881</v>
      </c>
      <c r="BK11" s="155">
        <v>41406.75344197924</v>
      </c>
      <c r="BL11" s="155">
        <v>41582.45754660933</v>
      </c>
      <c r="BM11" s="155">
        <v>42156.55162607272</v>
      </c>
      <c r="BN11" s="155">
        <v>42365.84736475956</v>
      </c>
      <c r="BO11" s="155">
        <v>42376.292226803875</v>
      </c>
      <c r="BP11" s="155">
        <v>41995.530158592686</v>
      </c>
      <c r="BQ11" s="155">
        <v>42405.29297581979</v>
      </c>
      <c r="BR11" s="155">
        <v>42355.40536151116</v>
      </c>
      <c r="BS11" s="155">
        <v>41954.40141551397</v>
      </c>
      <c r="BT11" s="155">
        <v>41607.4305655387</v>
      </c>
      <c r="BU11" s="155">
        <v>41166.04788079299</v>
      </c>
      <c r="BV11" s="155">
        <v>41533.087372029</v>
      </c>
      <c r="BW11" s="155">
        <v>41414.5894766535</v>
      </c>
      <c r="BX11" s="155">
        <v>39568.60470534983</v>
      </c>
      <c r="BY11" s="155">
        <v>42340.726700029074</v>
      </c>
      <c r="BZ11" s="155">
        <v>42797.356778823654</v>
      </c>
      <c r="CA11" s="155">
        <v>43325.97109013481</v>
      </c>
      <c r="CB11" s="155">
        <v>43954.613154272156</v>
      </c>
      <c r="CC11" s="155">
        <v>44437.733337432175</v>
      </c>
      <c r="CD11" s="155">
        <v>44275.654943485606</v>
      </c>
      <c r="CE11" s="155">
        <v>44368.4550507039</v>
      </c>
      <c r="CF11" s="155">
        <v>44704.08183660904</v>
      </c>
      <c r="CG11" s="155">
        <v>45477.493043280614</v>
      </c>
      <c r="CH11" s="155">
        <v>46034.21312627973</v>
      </c>
      <c r="CI11" s="155">
        <v>45836.9499157568</v>
      </c>
      <c r="CJ11" s="155">
        <v>45858.595811968036</v>
      </c>
      <c r="CK11" s="155">
        <v>45042.22994443039</v>
      </c>
      <c r="CL11" s="155">
        <v>44745.589729858286</v>
      </c>
      <c r="CM11" s="155">
        <v>44507.37279958676</v>
      </c>
      <c r="CN11" s="36">
        <v>44283.02610705021</v>
      </c>
      <c r="CO11" s="36">
        <v>44243.88376488086</v>
      </c>
      <c r="CP11" s="36">
        <v>44105.71051529797</v>
      </c>
      <c r="CQ11" s="36">
        <v>44050.08484917876</v>
      </c>
      <c r="CR11" s="36">
        <v>44207.89183060308</v>
      </c>
      <c r="CS11" s="36">
        <v>44634.744751860744</v>
      </c>
      <c r="CT11" s="36">
        <v>44463.358960036756</v>
      </c>
      <c r="CU11" s="155">
        <v>44623.25406658542</v>
      </c>
      <c r="CV11" s="155">
        <v>44633.49547462309</v>
      </c>
      <c r="CW11" s="155">
        <v>44594.247930378</v>
      </c>
      <c r="CX11" s="155">
        <v>44818.31224731935</v>
      </c>
      <c r="CY11" s="155">
        <v>44864.50743780952</v>
      </c>
      <c r="CZ11" s="155">
        <v>44725.80971716334</v>
      </c>
      <c r="DA11" s="155">
        <v>44445.987292416554</v>
      </c>
      <c r="DB11" s="155">
        <v>44671.19437898372</v>
      </c>
      <c r="DC11" s="190">
        <v>44947.13359688471</v>
      </c>
      <c r="DD11" s="190">
        <v>45206.26257284953</v>
      </c>
      <c r="DE11" s="190">
        <v>45402.11498398413</v>
      </c>
      <c r="DF11" s="190">
        <v>45170.3132938446</v>
      </c>
      <c r="DG11" s="190">
        <v>45182.640603428765</v>
      </c>
      <c r="DH11" s="190">
        <v>44994.60786459719</v>
      </c>
      <c r="DI11" s="190">
        <v>45089.10457085958</v>
      </c>
      <c r="DJ11" s="190">
        <v>45762.18578471132</v>
      </c>
      <c r="DK11" s="190">
        <v>46218.51086659876</v>
      </c>
      <c r="DL11" s="190">
        <v>47104.24981887149</v>
      </c>
      <c r="DM11" s="190">
        <v>46987.5012648289</v>
      </c>
      <c r="DN11" s="190">
        <v>47138.47716160343</v>
      </c>
      <c r="DO11" s="190">
        <v>47507.937403525706</v>
      </c>
      <c r="DP11" s="190">
        <v>48185.78027022294</v>
      </c>
      <c r="DQ11" s="190">
        <v>48463.86069638898</v>
      </c>
      <c r="DR11" s="190">
        <v>47858.94062420177</v>
      </c>
      <c r="DS11" s="190">
        <v>47586.23747730186</v>
      </c>
      <c r="DT11" s="190">
        <v>47709.410280572054</v>
      </c>
      <c r="DU11" s="190">
        <v>48225.68297681491</v>
      </c>
      <c r="DV11" s="190">
        <v>48210.76296860196</v>
      </c>
    </row>
    <row r="12" spans="1:126" ht="18">
      <c r="A12" s="46" t="s">
        <v>26</v>
      </c>
      <c r="B12" s="157">
        <v>0</v>
      </c>
      <c r="C12" s="157">
        <v>0</v>
      </c>
      <c r="D12" s="157">
        <v>0</v>
      </c>
      <c r="E12" s="157">
        <v>0</v>
      </c>
      <c r="F12" s="157">
        <v>0</v>
      </c>
      <c r="G12" s="157">
        <v>0</v>
      </c>
      <c r="H12" s="157">
        <v>0</v>
      </c>
      <c r="I12" s="157">
        <v>0</v>
      </c>
      <c r="J12" s="157">
        <v>0</v>
      </c>
      <c r="K12" s="157">
        <v>0</v>
      </c>
      <c r="L12" s="157">
        <v>0</v>
      </c>
      <c r="M12" s="157">
        <v>0</v>
      </c>
      <c r="N12" s="157">
        <v>0</v>
      </c>
      <c r="O12" s="157">
        <v>0</v>
      </c>
      <c r="P12" s="157">
        <v>0</v>
      </c>
      <c r="Q12" s="157">
        <v>0</v>
      </c>
      <c r="R12" s="157">
        <v>0</v>
      </c>
      <c r="S12" s="157">
        <v>0</v>
      </c>
      <c r="T12" s="157">
        <v>0</v>
      </c>
      <c r="U12" s="157">
        <v>0</v>
      </c>
      <c r="V12" s="157">
        <v>0</v>
      </c>
      <c r="W12" s="157">
        <v>0</v>
      </c>
      <c r="X12" s="157">
        <v>0</v>
      </c>
      <c r="Y12" s="157">
        <v>0</v>
      </c>
      <c r="Z12" s="157">
        <v>0</v>
      </c>
      <c r="AA12" s="157">
        <v>0</v>
      </c>
      <c r="AB12" s="157">
        <v>0</v>
      </c>
      <c r="AC12" s="157">
        <v>0</v>
      </c>
      <c r="AD12" s="157">
        <v>0</v>
      </c>
      <c r="AE12" s="157">
        <v>0</v>
      </c>
      <c r="AF12" s="157">
        <v>0</v>
      </c>
      <c r="AG12" s="157">
        <v>0</v>
      </c>
      <c r="AH12" s="157">
        <v>0</v>
      </c>
      <c r="AI12" s="157">
        <v>0</v>
      </c>
      <c r="AJ12" s="157">
        <v>0</v>
      </c>
      <c r="AK12" s="157">
        <v>0</v>
      </c>
      <c r="AL12" s="157">
        <v>0</v>
      </c>
      <c r="AM12" s="157">
        <v>0</v>
      </c>
      <c r="AN12" s="157">
        <v>0</v>
      </c>
      <c r="AO12" s="157">
        <v>0</v>
      </c>
      <c r="AP12" s="157">
        <v>0</v>
      </c>
      <c r="AQ12" s="157">
        <v>0</v>
      </c>
      <c r="AR12" s="157">
        <v>0</v>
      </c>
      <c r="AS12" s="157">
        <v>0</v>
      </c>
      <c r="AT12" s="157">
        <v>0</v>
      </c>
      <c r="AU12" s="157">
        <v>0</v>
      </c>
      <c r="AV12" s="157">
        <v>0</v>
      </c>
      <c r="AW12" s="157">
        <v>0</v>
      </c>
      <c r="AX12" s="157">
        <v>0</v>
      </c>
      <c r="AY12" s="157">
        <v>0</v>
      </c>
      <c r="AZ12" s="157">
        <v>0</v>
      </c>
      <c r="BA12" s="157">
        <v>0</v>
      </c>
      <c r="BB12" s="157">
        <v>0</v>
      </c>
      <c r="BC12" s="157">
        <v>0</v>
      </c>
      <c r="BD12" s="157">
        <v>0</v>
      </c>
      <c r="BE12" s="157">
        <v>0</v>
      </c>
      <c r="BF12" s="157">
        <v>0</v>
      </c>
      <c r="BG12" s="157">
        <v>0</v>
      </c>
      <c r="BH12" s="157">
        <v>0</v>
      </c>
      <c r="BI12" s="155">
        <v>18108.678881051463</v>
      </c>
      <c r="BJ12" s="157">
        <v>0</v>
      </c>
      <c r="BK12" s="157">
        <v>0</v>
      </c>
      <c r="BL12" s="157">
        <v>0</v>
      </c>
      <c r="BM12" s="157">
        <v>0</v>
      </c>
      <c r="BN12" s="155">
        <v>17656.5734555835</v>
      </c>
      <c r="BO12" s="155">
        <v>17410.012777730262</v>
      </c>
      <c r="BP12" s="155">
        <v>0.409606203511188</v>
      </c>
      <c r="BQ12" s="155">
        <v>17196.177651000373</v>
      </c>
      <c r="BR12" s="155">
        <v>17598.89564323282</v>
      </c>
      <c r="BS12" s="155">
        <v>17232.803806668915</v>
      </c>
      <c r="BT12" s="155">
        <v>17101.559489416326</v>
      </c>
      <c r="BU12" s="155">
        <v>16989.193327653877</v>
      </c>
      <c r="BV12" s="155">
        <v>17246.920937839208</v>
      </c>
      <c r="BW12" s="155">
        <v>16302.022348367822</v>
      </c>
      <c r="BX12" s="155">
        <v>17287.140592676733</v>
      </c>
      <c r="BY12" s="155">
        <v>17628.1942848468</v>
      </c>
      <c r="BZ12" s="155">
        <v>17640.37272125123</v>
      </c>
      <c r="CA12" s="155">
        <v>17973.723626131163</v>
      </c>
      <c r="CB12" s="155">
        <v>18133.791518925205</v>
      </c>
      <c r="CC12" s="155">
        <v>18485.637423854914</v>
      </c>
      <c r="CD12" s="155">
        <v>18333.356100014804</v>
      </c>
      <c r="CE12" s="155">
        <v>18673.858177098587</v>
      </c>
      <c r="CF12" s="155">
        <v>18655.201381990875</v>
      </c>
      <c r="CG12" s="155">
        <v>19271.712329967297</v>
      </c>
      <c r="CH12" s="155">
        <v>19426.685501875283</v>
      </c>
      <c r="CI12" s="155">
        <v>19287.796398519902</v>
      </c>
      <c r="CJ12" s="155">
        <v>19377.9408130392</v>
      </c>
      <c r="CK12" s="155">
        <v>19008.60289626227</v>
      </c>
      <c r="CL12" s="155">
        <v>19266.248082882194</v>
      </c>
      <c r="CM12" s="155">
        <v>18776.42492003385</v>
      </c>
      <c r="CN12" s="36">
        <v>17898.039777109123</v>
      </c>
      <c r="CO12" s="36">
        <v>18054.676666452466</v>
      </c>
      <c r="CP12" s="36">
        <v>17707.562392533422</v>
      </c>
      <c r="CQ12" s="36">
        <v>17884.462437605693</v>
      </c>
      <c r="CR12" s="36">
        <v>17884.462437605693</v>
      </c>
      <c r="CS12" s="36">
        <v>35519.671678474646</v>
      </c>
      <c r="CT12" s="36">
        <v>36328.344848764464</v>
      </c>
      <c r="CU12" s="155">
        <v>36671.116953821824</v>
      </c>
      <c r="CV12" s="155">
        <v>58414.35742002292</v>
      </c>
      <c r="CW12" s="155">
        <v>58735.06881264444</v>
      </c>
      <c r="CX12" s="155">
        <v>57699.03059645492</v>
      </c>
      <c r="CY12" s="155">
        <v>70732.89766618854</v>
      </c>
      <c r="CZ12" s="155">
        <v>71692.96193759028</v>
      </c>
      <c r="DA12" s="155">
        <v>69125.39477752648</v>
      </c>
      <c r="DB12" s="155">
        <v>70533.45796430166</v>
      </c>
      <c r="DC12" s="190">
        <v>71155.57126707974</v>
      </c>
      <c r="DD12" s="190">
        <v>72039.57177098663</v>
      </c>
      <c r="DE12" s="190">
        <v>73264.16057337055</v>
      </c>
      <c r="DF12" s="190">
        <v>72683.862952371</v>
      </c>
      <c r="DG12" s="190">
        <v>72757.24129576239</v>
      </c>
      <c r="DH12" s="190">
        <v>72377.40616310918</v>
      </c>
      <c r="DI12" s="190">
        <v>72215.89592110537</v>
      </c>
      <c r="DJ12" s="190">
        <v>72629.67786753127</v>
      </c>
      <c r="DK12" s="190">
        <v>73676.79150756715</v>
      </c>
      <c r="DL12" s="190">
        <v>74693.46352537062</v>
      </c>
      <c r="DM12" s="190">
        <v>76227.30709002583</v>
      </c>
      <c r="DN12" s="190">
        <v>77354.84621179703</v>
      </c>
      <c r="DO12" s="190">
        <v>79028.60480836974</v>
      </c>
      <c r="DP12" s="190">
        <v>79963.80561638443</v>
      </c>
      <c r="DQ12" s="190">
        <v>81069.63490956646</v>
      </c>
      <c r="DR12" s="190">
        <v>81386.45376611853</v>
      </c>
      <c r="DS12" s="190">
        <v>80975.69648234532</v>
      </c>
      <c r="DT12" s="190">
        <v>81021.21865933234</v>
      </c>
      <c r="DU12" s="190">
        <v>82365.11479631062</v>
      </c>
      <c r="DV12" s="190">
        <v>82628.02204159398</v>
      </c>
    </row>
    <row r="13" spans="1:126" ht="15.75">
      <c r="A13" s="46" t="s">
        <v>118</v>
      </c>
      <c r="B13" s="155">
        <f aca="true" t="shared" si="10" ref="B13:S13">SUM(B14:B17)</f>
        <v>57124.082434421674</v>
      </c>
      <c r="C13" s="155">
        <f t="shared" si="10"/>
        <v>57765.517878810126</v>
      </c>
      <c r="D13" s="155">
        <f t="shared" si="10"/>
        <v>58432.050968875235</v>
      </c>
      <c r="E13" s="155">
        <f t="shared" si="10"/>
        <v>59169.3708581049</v>
      </c>
      <c r="F13" s="155">
        <f t="shared" si="10"/>
        <v>59242.32460537015</v>
      </c>
      <c r="G13" s="155">
        <f t="shared" si="10"/>
        <v>59405.65856128589</v>
      </c>
      <c r="H13" s="155">
        <f t="shared" si="10"/>
        <v>59486.87689277104</v>
      </c>
      <c r="I13" s="155">
        <f t="shared" si="10"/>
        <v>60267.77873586519</v>
      </c>
      <c r="J13" s="155">
        <f t="shared" si="10"/>
        <v>58543.85589693293</v>
      </c>
      <c r="K13" s="155">
        <f t="shared" si="10"/>
        <v>60031.05533914393</v>
      </c>
      <c r="L13" s="155">
        <f t="shared" si="10"/>
        <v>61461.6418695048</v>
      </c>
      <c r="M13" s="155">
        <f t="shared" si="10"/>
        <v>62290.37724164329</v>
      </c>
      <c r="N13" s="155">
        <f t="shared" si="10"/>
        <v>63862.68023289838</v>
      </c>
      <c r="O13" s="155">
        <f t="shared" si="10"/>
        <v>65433.76559072847</v>
      </c>
      <c r="P13" s="155">
        <f t="shared" si="10"/>
        <v>65412.96874709946</v>
      </c>
      <c r="Q13" s="155">
        <f t="shared" si="10"/>
        <v>64714.68505067534</v>
      </c>
      <c r="R13" s="155">
        <f t="shared" si="10"/>
        <v>64913.19306407201</v>
      </c>
      <c r="S13" s="155">
        <f t="shared" si="10"/>
        <v>64690.47079159881</v>
      </c>
      <c r="T13" s="155">
        <f>SUM(T14:T17)</f>
        <v>66607.10805896447</v>
      </c>
      <c r="U13" s="155">
        <f>SUM(U14:U17)</f>
        <v>67287.83938216032</v>
      </c>
      <c r="V13" s="155">
        <f>SUM(V14:V17)</f>
        <v>68543.28180865162</v>
      </c>
      <c r="W13" s="155">
        <f>SUM(W14:W17)</f>
        <v>69729.97202149029</v>
      </c>
      <c r="X13" s="155">
        <f aca="true" t="shared" si="11" ref="X13:AD13">SUM(X14:X17)</f>
        <v>104464.64342414134</v>
      </c>
      <c r="Y13" s="155">
        <f t="shared" si="11"/>
        <v>109195.40705916841</v>
      </c>
      <c r="Z13" s="155">
        <f t="shared" si="11"/>
        <v>114033.52887055496</v>
      </c>
      <c r="AA13" s="155">
        <f t="shared" si="11"/>
        <v>109995.12622410615</v>
      </c>
      <c r="AB13" s="155">
        <f t="shared" si="11"/>
        <v>108935.81544953426</v>
      </c>
      <c r="AC13" s="155">
        <f t="shared" si="11"/>
        <v>107540.49288104374</v>
      </c>
      <c r="AD13" s="155">
        <f t="shared" si="11"/>
        <v>107587.61586432665</v>
      </c>
      <c r="AE13" s="155">
        <f>SUM(AE14:AE17)</f>
        <v>108202.12486234476</v>
      </c>
      <c r="AF13" s="155">
        <f aca="true" t="shared" si="12" ref="AF13:AK13">SUM(AF14:AF17)</f>
        <v>108202.12486234476</v>
      </c>
      <c r="AG13" s="155">
        <f t="shared" si="12"/>
        <v>108835.00724789745</v>
      </c>
      <c r="AH13" s="155">
        <f t="shared" si="12"/>
        <v>110247.33489601724</v>
      </c>
      <c r="AI13" s="155">
        <f t="shared" si="12"/>
        <v>110095.63958734921</v>
      </c>
      <c r="AJ13" s="155">
        <f t="shared" si="12"/>
        <v>110961.44815575102</v>
      </c>
      <c r="AK13" s="155">
        <f t="shared" si="12"/>
        <v>111244.79523847709</v>
      </c>
      <c r="AL13" s="155">
        <f>SUM(AL14:AL17)</f>
        <v>112290.08864940704</v>
      </c>
      <c r="AM13" s="155">
        <f aca="true" t="shared" si="13" ref="AM13:BP13">SUM(AM14:AM17)</f>
        <v>108935.81544953426</v>
      </c>
      <c r="AN13" s="155">
        <f t="shared" si="13"/>
        <v>113638.93068490564</v>
      </c>
      <c r="AO13" s="155">
        <f t="shared" si="13"/>
        <v>112208.61123223364</v>
      </c>
      <c r="AP13" s="155">
        <f t="shared" si="13"/>
        <v>113719.77963327937</v>
      </c>
      <c r="AQ13" s="155">
        <f t="shared" si="13"/>
        <v>113620.919248854</v>
      </c>
      <c r="AR13" s="155">
        <f t="shared" si="13"/>
        <v>113984.23466113379</v>
      </c>
      <c r="AS13" s="155">
        <f t="shared" si="13"/>
        <v>114334.53056565019</v>
      </c>
      <c r="AT13" s="155">
        <f t="shared" si="13"/>
        <v>113802.61909972751</v>
      </c>
      <c r="AU13" s="155">
        <f t="shared" si="13"/>
        <v>112987.11296813228</v>
      </c>
      <c r="AV13" s="155">
        <f t="shared" si="13"/>
        <v>113839.21409316637</v>
      </c>
      <c r="AW13" s="155">
        <f t="shared" si="13"/>
        <v>114068.8915163857</v>
      </c>
      <c r="AX13" s="155">
        <f t="shared" si="13"/>
        <v>113005.02762382271</v>
      </c>
      <c r="AY13" s="155">
        <f t="shared" si="13"/>
        <v>113558.24346657674</v>
      </c>
      <c r="AZ13" s="155">
        <f t="shared" si="13"/>
        <v>114836.03135459452</v>
      </c>
      <c r="BA13" s="155">
        <f t="shared" si="13"/>
        <v>114693.55867128301</v>
      </c>
      <c r="BB13" s="155">
        <f t="shared" si="13"/>
        <v>116498.01803209403</v>
      </c>
      <c r="BC13" s="155">
        <f t="shared" si="13"/>
        <v>116854.72421738243</v>
      </c>
      <c r="BD13" s="155">
        <f t="shared" si="13"/>
        <v>117065.1796908591</v>
      </c>
      <c r="BE13" s="155">
        <f t="shared" si="13"/>
        <v>118240.3092618637</v>
      </c>
      <c r="BF13" s="155">
        <f t="shared" si="13"/>
        <v>119044.60831166562</v>
      </c>
      <c r="BG13" s="155">
        <f t="shared" si="13"/>
        <v>119308.95312322801</v>
      </c>
      <c r="BH13" s="155">
        <f t="shared" si="13"/>
        <v>119320.16767861618</v>
      </c>
      <c r="BI13" s="155">
        <f t="shared" si="13"/>
        <v>122935.72505893453</v>
      </c>
      <c r="BJ13" s="155">
        <f t="shared" si="13"/>
        <v>123391.91168368797</v>
      </c>
      <c r="BK13" s="155">
        <f t="shared" si="13"/>
        <v>124444.44725354524</v>
      </c>
      <c r="BL13" s="155">
        <f t="shared" si="13"/>
        <v>127186.12366937418</v>
      </c>
      <c r="BM13" s="155">
        <f t="shared" si="13"/>
        <v>128549.15654943915</v>
      </c>
      <c r="BN13" s="155">
        <f t="shared" si="13"/>
        <v>129940.29106622278</v>
      </c>
      <c r="BO13" s="155">
        <f t="shared" si="13"/>
        <v>130169.00569787782</v>
      </c>
      <c r="BP13" s="155">
        <f t="shared" si="13"/>
        <v>129809.33725819575</v>
      </c>
      <c r="BQ13" s="155">
        <f>SUM(BQ14:BQ17)</f>
        <v>133244.4589870676</v>
      </c>
      <c r="BR13" s="155">
        <f>SUM(BR14:BR17)</f>
        <v>131523.5099782424</v>
      </c>
      <c r="BS13" s="155">
        <f>SUM(BS14:BS17)</f>
        <v>130420.00466613771</v>
      </c>
      <c r="BT13" s="155">
        <f>SUM(BT14:BT17)</f>
        <v>130180.22631493612</v>
      </c>
      <c r="BU13" s="155">
        <f>SUM(BU14:BU17)</f>
        <v>129699.48365521751</v>
      </c>
      <c r="BV13" s="155">
        <f aca="true" t="shared" si="14" ref="BV13:CE13">SUM(BV14:BV17)</f>
        <v>135066.65254499653</v>
      </c>
      <c r="BW13" s="155">
        <f t="shared" si="14"/>
        <v>135405.56813859078</v>
      </c>
      <c r="BX13" s="155">
        <f t="shared" si="14"/>
        <v>132166.01060663298</v>
      </c>
      <c r="BY13" s="155">
        <f t="shared" si="14"/>
        <v>136830.6701135764</v>
      </c>
      <c r="BZ13" s="155">
        <f t="shared" si="14"/>
        <v>140261.07812642067</v>
      </c>
      <c r="CA13" s="155">
        <f t="shared" si="14"/>
        <v>141372.55325898333</v>
      </c>
      <c r="CB13" s="155">
        <f t="shared" si="14"/>
        <v>142821.8243848126</v>
      </c>
      <c r="CC13" s="155">
        <f t="shared" si="14"/>
        <v>144313.34897807232</v>
      </c>
      <c r="CD13" s="155">
        <f t="shared" si="14"/>
        <v>143491.53517912692</v>
      </c>
      <c r="CE13" s="155">
        <f t="shared" si="14"/>
        <v>140440.395818447</v>
      </c>
      <c r="CF13" s="155">
        <f>SUM(CF14:CF17)</f>
        <v>141180.99977844406</v>
      </c>
      <c r="CG13" s="155">
        <f aca="true" t="shared" si="15" ref="CG13:CL13">SUM(CG14:CG17)</f>
        <v>142785.51340685377</v>
      </c>
      <c r="CH13" s="155">
        <v>143689.75963360118</v>
      </c>
      <c r="CI13" s="155">
        <v>145323.94956709316</v>
      </c>
      <c r="CJ13" s="155">
        <f t="shared" si="15"/>
        <v>148019.00097732354</v>
      </c>
      <c r="CK13" s="155">
        <f>SUM(CK14:CK17)</f>
        <v>146720.05109454316</v>
      </c>
      <c r="CL13" s="155">
        <f t="shared" si="15"/>
        <v>146157.925809093</v>
      </c>
      <c r="CM13" s="155">
        <f>SUM(CM14:CM17)</f>
        <v>146053.32224549248</v>
      </c>
      <c r="CN13" s="36">
        <f>SUM(CN14:CN17)</f>
        <v>146376.0069049877</v>
      </c>
      <c r="CO13" s="36">
        <f>SUM(CO14:CO17)</f>
        <v>147000.35515498504</v>
      </c>
      <c r="CP13" s="36">
        <f>SUM(CP14:CP17)</f>
        <v>147194.73744666297</v>
      </c>
      <c r="CQ13" s="36">
        <v>148604.20807438117</v>
      </c>
      <c r="CR13" s="36">
        <v>151982.99252293276</v>
      </c>
      <c r="CS13" s="36">
        <f>SUM(CS14:CS17)</f>
        <v>152963.6849758354</v>
      </c>
      <c r="CT13" s="36">
        <v>153404.64568349026</v>
      </c>
      <c r="CU13" s="155">
        <v>154327.65119330422</v>
      </c>
      <c r="CV13" s="155">
        <v>155850.02087779093</v>
      </c>
      <c r="CW13" s="155">
        <v>196768.69247112016</v>
      </c>
      <c r="CX13" s="155">
        <v>201257.52967681288</v>
      </c>
      <c r="CY13" s="155">
        <v>204677.81540731358</v>
      </c>
      <c r="CZ13" s="155">
        <v>206273.43353787437</v>
      </c>
      <c r="DA13" s="155">
        <v>206555.81658505386</v>
      </c>
      <c r="DB13" s="155">
        <v>210614.10353530745</v>
      </c>
      <c r="DC13" s="190">
        <v>212883.01683625748</v>
      </c>
      <c r="DD13" s="190">
        <v>215392.78213688766</v>
      </c>
      <c r="DE13" s="190">
        <v>220535.86852655583</v>
      </c>
      <c r="DF13" s="190">
        <v>222615.67797030407</v>
      </c>
      <c r="DG13" s="190">
        <v>224260.62697325076</v>
      </c>
      <c r="DH13" s="190">
        <v>223096.4756032181</v>
      </c>
      <c r="DI13" s="190">
        <v>226004.0322367361</v>
      </c>
      <c r="DJ13" s="190">
        <v>230163.14263269104</v>
      </c>
      <c r="DK13" s="190">
        <v>234630.0656997438</v>
      </c>
      <c r="DL13" s="190">
        <v>238909.12691432214</v>
      </c>
      <c r="DM13" s="190">
        <v>241475.86654534756</v>
      </c>
      <c r="DN13" s="190">
        <v>243928.3737426362</v>
      </c>
      <c r="DO13" s="190">
        <v>248177.50869833177</v>
      </c>
      <c r="DP13" s="190">
        <v>252371.6825526512</v>
      </c>
      <c r="DQ13" s="190">
        <v>254410.27092190098</v>
      </c>
      <c r="DR13" s="190">
        <v>254443.21704516432</v>
      </c>
      <c r="DS13" s="190">
        <v>255555.927138198</v>
      </c>
      <c r="DT13" s="190">
        <v>256228.71638690625</v>
      </c>
      <c r="DU13" s="190">
        <v>257570.9844033887</v>
      </c>
      <c r="DV13" s="190">
        <v>257630.7836306065</v>
      </c>
    </row>
    <row r="14" spans="1:126" ht="15.75">
      <c r="A14" s="46" t="s">
        <v>8</v>
      </c>
      <c r="B14" s="155">
        <v>57124.082434421674</v>
      </c>
      <c r="C14" s="155">
        <v>57765.517878810126</v>
      </c>
      <c r="D14" s="155">
        <v>58432.050968875235</v>
      </c>
      <c r="E14" s="155">
        <v>59169.3708581049</v>
      </c>
      <c r="F14" s="155">
        <v>59242.32460537015</v>
      </c>
      <c r="G14" s="155">
        <v>59405.65856128589</v>
      </c>
      <c r="H14" s="155">
        <v>59486.87689277104</v>
      </c>
      <c r="I14" s="155">
        <v>60267.77873586519</v>
      </c>
      <c r="J14" s="155">
        <v>58543.85589693293</v>
      </c>
      <c r="K14" s="155">
        <v>60031.05533914393</v>
      </c>
      <c r="L14" s="155">
        <v>61461.6418695048</v>
      </c>
      <c r="M14" s="155">
        <v>62290.37724164329</v>
      </c>
      <c r="N14" s="155">
        <v>63862.68023289838</v>
      </c>
      <c r="O14" s="155">
        <v>65433.76559072847</v>
      </c>
      <c r="P14" s="155">
        <v>65412.96874709946</v>
      </c>
      <c r="Q14" s="155">
        <v>64714.68505067534</v>
      </c>
      <c r="R14" s="155">
        <v>64913.19306407201</v>
      </c>
      <c r="S14" s="155">
        <v>64690.47079159881</v>
      </c>
      <c r="T14" s="155">
        <v>66607.10805896447</v>
      </c>
      <c r="U14" s="155">
        <v>67287.83938216032</v>
      </c>
      <c r="V14" s="155">
        <v>68543.28180865162</v>
      </c>
      <c r="W14" s="155">
        <v>69729.97202149029</v>
      </c>
      <c r="X14" s="155">
        <v>69819.23072202574</v>
      </c>
      <c r="Y14" s="155">
        <v>73087.36282292906</v>
      </c>
      <c r="Z14" s="155">
        <v>76346.74396945086</v>
      </c>
      <c r="AA14" s="155">
        <v>72680.10988604739</v>
      </c>
      <c r="AB14" s="155">
        <v>71977.28256843044</v>
      </c>
      <c r="AC14" s="155">
        <v>70979.91438769494</v>
      </c>
      <c r="AD14" s="155">
        <v>71244.35822211573</v>
      </c>
      <c r="AE14" s="155">
        <v>71838.91846834088</v>
      </c>
      <c r="AF14" s="155">
        <v>71838.91846834088</v>
      </c>
      <c r="AG14" s="155">
        <v>72457.18201149553</v>
      </c>
      <c r="AH14" s="155">
        <v>73667.75058117342</v>
      </c>
      <c r="AI14" s="155">
        <v>73308.7354381711</v>
      </c>
      <c r="AJ14" s="155">
        <v>74107.36478389926</v>
      </c>
      <c r="AK14" s="155">
        <v>74107.36478389926</v>
      </c>
      <c r="AL14" s="155">
        <v>75127.07867377643</v>
      </c>
      <c r="AM14" s="155">
        <v>71977.28256843044</v>
      </c>
      <c r="AN14" s="155">
        <v>75508.42204795523</v>
      </c>
      <c r="AO14" s="155">
        <v>74065.57515121943</v>
      </c>
      <c r="AP14" s="155">
        <v>75368.81083017516</v>
      </c>
      <c r="AQ14" s="155">
        <v>75242.65137973579</v>
      </c>
      <c r="AR14" s="155">
        <v>75164.07441951557</v>
      </c>
      <c r="AS14" s="155">
        <v>75483.87007850288</v>
      </c>
      <c r="AT14" s="155">
        <v>74739.84421913936</v>
      </c>
      <c r="AU14" s="155">
        <v>73905.60606872819</v>
      </c>
      <c r="AV14" s="155">
        <v>74739.57817211746</v>
      </c>
      <c r="AW14" s="155">
        <v>74712.6438070162</v>
      </c>
      <c r="AX14" s="155">
        <v>73305.13660954559</v>
      </c>
      <c r="AY14" s="155">
        <v>73835.2280873051</v>
      </c>
      <c r="AZ14" s="155">
        <v>74886.81020310536</v>
      </c>
      <c r="BA14" s="155">
        <v>74679.52093610415</v>
      </c>
      <c r="BB14" s="155">
        <v>76438.31807873915</v>
      </c>
      <c r="BC14" s="155">
        <v>76668.860982527</v>
      </c>
      <c r="BD14" s="155">
        <v>76697.73001721573</v>
      </c>
      <c r="BE14" s="155">
        <v>77733.39499847809</v>
      </c>
      <c r="BF14" s="155">
        <v>78420.59031566455</v>
      </c>
      <c r="BG14" s="155">
        <v>78588.67001560568</v>
      </c>
      <c r="BH14" s="155">
        <v>78234.97008734745</v>
      </c>
      <c r="BI14" s="155">
        <v>79743.21099210149</v>
      </c>
      <c r="BJ14" s="155">
        <v>79972.35111372852</v>
      </c>
      <c r="BK14" s="155">
        <v>80847.62269918676</v>
      </c>
      <c r="BL14" s="155">
        <v>83230.86964011009</v>
      </c>
      <c r="BM14" s="155">
        <v>84419.94846267914</v>
      </c>
      <c r="BN14" s="155">
        <v>85615.87396005559</v>
      </c>
      <c r="BO14" s="155">
        <v>85718.8396787798</v>
      </c>
      <c r="BP14" s="155">
        <v>85190.63132923997</v>
      </c>
      <c r="BQ14" s="155">
        <v>88439.25512714166</v>
      </c>
      <c r="BR14" s="155">
        <v>86550.41080952004</v>
      </c>
      <c r="BS14" s="155">
        <v>85309.2410519977</v>
      </c>
      <c r="BT14" s="155">
        <v>84930.220792487</v>
      </c>
      <c r="BU14" s="155">
        <v>84295.73248513736</v>
      </c>
      <c r="BV14" s="155">
        <v>88418.275689762</v>
      </c>
      <c r="BW14" s="155">
        <v>88585.9403144921</v>
      </c>
      <c r="BX14" s="155">
        <v>85113.13126867381</v>
      </c>
      <c r="BY14" s="155">
        <v>89610.01257516573</v>
      </c>
      <c r="BZ14" s="155">
        <v>91307.57404990892</v>
      </c>
      <c r="CA14" s="155">
        <v>92205.7960045528</v>
      </c>
      <c r="CB14" s="155">
        <v>93436.62324603526</v>
      </c>
      <c r="CC14" s="155">
        <v>94721.07299264675</v>
      </c>
      <c r="CD14" s="155">
        <v>93714.86566240172</v>
      </c>
      <c r="CE14" s="155">
        <v>95035.99381015274</v>
      </c>
      <c r="CF14" s="155">
        <v>95642.49001791</v>
      </c>
      <c r="CG14" s="155">
        <v>97167.45126101903</v>
      </c>
      <c r="CH14" s="155">
        <v>97997.67390939617</v>
      </c>
      <c r="CI14" s="155">
        <v>99256.26432199225</v>
      </c>
      <c r="CJ14" s="155">
        <v>101579.02781668151</v>
      </c>
      <c r="CK14" s="155">
        <v>100216.76853167835</v>
      </c>
      <c r="CL14" s="155">
        <v>99579.58470260243</v>
      </c>
      <c r="CM14" s="155">
        <v>99223.74787302487</v>
      </c>
      <c r="CN14" s="36">
        <v>99476.60272821493</v>
      </c>
      <c r="CO14" s="36">
        <v>99996.43774014307</v>
      </c>
      <c r="CP14" s="36">
        <v>100030.64916759929</v>
      </c>
      <c r="CQ14" s="36">
        <v>101267.63376069661</v>
      </c>
      <c r="CR14" s="36">
        <v>101452.70973702456</v>
      </c>
      <c r="CS14" s="36">
        <v>102249.19271845209</v>
      </c>
      <c r="CT14" s="36">
        <v>102495.35852241854</v>
      </c>
      <c r="CU14" s="155">
        <v>103250.95354651735</v>
      </c>
      <c r="CV14" s="155">
        <v>104599.34653059504</v>
      </c>
      <c r="CW14" s="155">
        <v>104245.87512026633</v>
      </c>
      <c r="CX14" s="155">
        <v>108584.08417992633</v>
      </c>
      <c r="CY14" s="155">
        <v>108741.96824304666</v>
      </c>
      <c r="CZ14" s="155">
        <v>110372.13073926122</v>
      </c>
      <c r="DA14" s="155">
        <v>110353.6267593409</v>
      </c>
      <c r="DB14" s="155">
        <v>111686.43848069396</v>
      </c>
      <c r="DC14" s="190">
        <v>113610.31278738982</v>
      </c>
      <c r="DD14" s="190">
        <v>114327.4481196225</v>
      </c>
      <c r="DE14" s="190">
        <v>116150.13132824989</v>
      </c>
      <c r="DF14" s="190">
        <v>115850.22268038678</v>
      </c>
      <c r="DG14" s="190">
        <v>116456.08846311568</v>
      </c>
      <c r="DH14" s="190">
        <v>115524.43326062933</v>
      </c>
      <c r="DI14" s="190">
        <v>116640.54155624767</v>
      </c>
      <c r="DJ14" s="190">
        <v>117241.77973456905</v>
      </c>
      <c r="DK14" s="190">
        <v>118873.44510429262</v>
      </c>
      <c r="DL14" s="190">
        <v>121093.2698453671</v>
      </c>
      <c r="DM14" s="190">
        <v>120736.62488599354</v>
      </c>
      <c r="DN14" s="190">
        <v>120221.42908574888</v>
      </c>
      <c r="DO14" s="190">
        <v>123054.38794811883</v>
      </c>
      <c r="DP14" s="190">
        <v>124688.73777621568</v>
      </c>
      <c r="DQ14" s="190">
        <v>125465.54361357739</v>
      </c>
      <c r="DR14" s="190">
        <v>125416.62526699915</v>
      </c>
      <c r="DS14" s="190">
        <v>124293.65787611404</v>
      </c>
      <c r="DT14" s="190">
        <v>124415.43074087548</v>
      </c>
      <c r="DU14" s="190">
        <v>124717.3962776144</v>
      </c>
      <c r="DV14" s="190">
        <v>124808.2573117919</v>
      </c>
    </row>
    <row r="15" spans="1:126" ht="18">
      <c r="A15" s="46" t="s">
        <v>9</v>
      </c>
      <c r="B15" s="155">
        <v>0</v>
      </c>
      <c r="C15" s="155">
        <v>0</v>
      </c>
      <c r="D15" s="155">
        <v>0</v>
      </c>
      <c r="E15" s="155">
        <v>0</v>
      </c>
      <c r="F15" s="155">
        <v>0</v>
      </c>
      <c r="G15" s="155">
        <v>0</v>
      </c>
      <c r="H15" s="155">
        <v>0</v>
      </c>
      <c r="I15" s="155">
        <v>0</v>
      </c>
      <c r="J15" s="155">
        <v>0</v>
      </c>
      <c r="K15" s="155">
        <v>0</v>
      </c>
      <c r="L15" s="155">
        <v>0</v>
      </c>
      <c r="M15" s="155">
        <v>0</v>
      </c>
      <c r="N15" s="155" t="s">
        <v>65</v>
      </c>
      <c r="O15" s="155" t="s">
        <v>65</v>
      </c>
      <c r="P15" s="157">
        <v>0</v>
      </c>
      <c r="Q15" s="155" t="s">
        <v>65</v>
      </c>
      <c r="R15" s="155" t="s">
        <v>65</v>
      </c>
      <c r="S15" s="157">
        <v>0</v>
      </c>
      <c r="T15" s="157">
        <v>0</v>
      </c>
      <c r="U15" s="157">
        <v>0</v>
      </c>
      <c r="V15" s="157">
        <v>0</v>
      </c>
      <c r="W15" s="157">
        <v>0</v>
      </c>
      <c r="X15" s="157">
        <v>0</v>
      </c>
      <c r="Y15" s="157">
        <v>0</v>
      </c>
      <c r="Z15" s="157">
        <v>0</v>
      </c>
      <c r="AA15" s="157">
        <v>0</v>
      </c>
      <c r="AB15" s="157">
        <v>0</v>
      </c>
      <c r="AC15" s="157">
        <v>0</v>
      </c>
      <c r="AD15" s="157">
        <v>0</v>
      </c>
      <c r="AE15" s="157">
        <v>0</v>
      </c>
      <c r="AF15" s="157">
        <v>0</v>
      </c>
      <c r="AG15" s="157">
        <v>0</v>
      </c>
      <c r="AH15" s="157">
        <v>0</v>
      </c>
      <c r="AI15" s="157">
        <v>0</v>
      </c>
      <c r="AJ15" s="157">
        <v>0</v>
      </c>
      <c r="AK15" s="157">
        <v>0</v>
      </c>
      <c r="AL15" s="157">
        <v>0</v>
      </c>
      <c r="AM15" s="157">
        <v>0</v>
      </c>
      <c r="AN15" s="157">
        <v>0</v>
      </c>
      <c r="AO15" s="157">
        <v>0</v>
      </c>
      <c r="AP15" s="157">
        <v>0</v>
      </c>
      <c r="AQ15" s="157">
        <v>0</v>
      </c>
      <c r="AR15" s="157">
        <v>0</v>
      </c>
      <c r="AS15" s="157">
        <v>0</v>
      </c>
      <c r="AT15" s="157">
        <v>0</v>
      </c>
      <c r="AU15" s="157">
        <v>0</v>
      </c>
      <c r="AV15" s="157">
        <v>0</v>
      </c>
      <c r="AW15" s="157">
        <v>0</v>
      </c>
      <c r="AX15" s="157">
        <v>0</v>
      </c>
      <c r="AY15" s="157">
        <v>0</v>
      </c>
      <c r="AZ15" s="157">
        <v>0</v>
      </c>
      <c r="BA15" s="157">
        <v>0</v>
      </c>
      <c r="BB15" s="157">
        <v>0</v>
      </c>
      <c r="BC15" s="157">
        <v>0</v>
      </c>
      <c r="BD15" s="157">
        <v>0</v>
      </c>
      <c r="BE15" s="157">
        <v>0</v>
      </c>
      <c r="BF15" s="157">
        <v>0</v>
      </c>
      <c r="BG15" s="157">
        <v>0</v>
      </c>
      <c r="BH15" s="157">
        <v>0</v>
      </c>
      <c r="BI15" s="157">
        <v>0</v>
      </c>
      <c r="BJ15" s="157">
        <v>0</v>
      </c>
      <c r="BK15" s="157">
        <v>0</v>
      </c>
      <c r="BL15" s="157">
        <v>0</v>
      </c>
      <c r="BM15" s="157">
        <v>0</v>
      </c>
      <c r="BN15" s="157">
        <v>0</v>
      </c>
      <c r="BO15" s="157">
        <v>0</v>
      </c>
      <c r="BP15" s="157">
        <v>0</v>
      </c>
      <c r="BQ15" s="157">
        <v>0</v>
      </c>
      <c r="BR15" s="157">
        <v>0</v>
      </c>
      <c r="BS15" s="157">
        <v>0</v>
      </c>
      <c r="BT15" s="157">
        <v>0</v>
      </c>
      <c r="BU15" s="157">
        <v>0</v>
      </c>
      <c r="BV15" s="157">
        <v>0</v>
      </c>
      <c r="BW15" s="157">
        <v>0</v>
      </c>
      <c r="BX15" s="157">
        <v>0</v>
      </c>
      <c r="BY15" s="157">
        <v>0</v>
      </c>
      <c r="BZ15" s="157">
        <v>0</v>
      </c>
      <c r="CA15" s="157">
        <v>0</v>
      </c>
      <c r="CB15" s="157">
        <v>0</v>
      </c>
      <c r="CC15" s="157">
        <v>0</v>
      </c>
      <c r="CD15" s="157">
        <v>0</v>
      </c>
      <c r="CE15" s="157">
        <v>0</v>
      </c>
      <c r="CF15" s="157">
        <v>0</v>
      </c>
      <c r="CG15" s="157">
        <v>0</v>
      </c>
      <c r="CH15" s="157">
        <v>0</v>
      </c>
      <c r="CI15" s="157">
        <v>0</v>
      </c>
      <c r="CJ15" s="157">
        <v>0</v>
      </c>
      <c r="CK15" s="157">
        <v>0</v>
      </c>
      <c r="CL15" s="157">
        <v>0</v>
      </c>
      <c r="CM15" s="157">
        <v>0</v>
      </c>
      <c r="CN15" s="157">
        <v>0</v>
      </c>
      <c r="CO15" s="157">
        <v>0</v>
      </c>
      <c r="CP15" s="157">
        <v>0</v>
      </c>
      <c r="CQ15" s="157">
        <v>0</v>
      </c>
      <c r="CR15" s="157">
        <v>0</v>
      </c>
      <c r="CS15" s="157">
        <v>0</v>
      </c>
      <c r="CT15" s="157">
        <v>0</v>
      </c>
      <c r="CU15" s="157">
        <v>0</v>
      </c>
      <c r="CV15" s="157">
        <v>0</v>
      </c>
      <c r="CW15" s="157"/>
      <c r="CX15" s="157">
        <v>0</v>
      </c>
      <c r="CY15" s="157">
        <v>0</v>
      </c>
      <c r="CZ15" s="157">
        <v>0</v>
      </c>
      <c r="DA15" s="157">
        <v>0</v>
      </c>
      <c r="DB15" s="157">
        <v>0</v>
      </c>
      <c r="DC15" s="191">
        <v>0</v>
      </c>
      <c r="DD15" s="191">
        <v>0</v>
      </c>
      <c r="DE15" s="191">
        <v>0</v>
      </c>
      <c r="DF15" s="191">
        <v>0</v>
      </c>
      <c r="DG15" s="191">
        <v>0</v>
      </c>
      <c r="DH15" s="191">
        <v>0</v>
      </c>
      <c r="DI15" s="191">
        <v>0</v>
      </c>
      <c r="DJ15" s="191">
        <v>0</v>
      </c>
      <c r="DK15" s="191">
        <v>0</v>
      </c>
      <c r="DL15" s="191">
        <v>0</v>
      </c>
      <c r="DM15" s="191">
        <v>0</v>
      </c>
      <c r="DN15" s="191">
        <v>0</v>
      </c>
      <c r="DO15" s="191">
        <v>0</v>
      </c>
      <c r="DP15" s="191">
        <v>0</v>
      </c>
      <c r="DQ15" s="191">
        <v>0</v>
      </c>
      <c r="DR15" s="191">
        <v>0</v>
      </c>
      <c r="DS15" s="191">
        <v>0</v>
      </c>
      <c r="DT15" s="191">
        <v>0</v>
      </c>
      <c r="DU15" s="191">
        <v>0</v>
      </c>
      <c r="DV15" s="191">
        <v>0</v>
      </c>
    </row>
    <row r="16" spans="1:126" ht="18">
      <c r="A16" s="46" t="s">
        <v>10</v>
      </c>
      <c r="B16" s="155">
        <v>0</v>
      </c>
      <c r="C16" s="155">
        <v>0</v>
      </c>
      <c r="D16" s="155">
        <v>0</v>
      </c>
      <c r="E16" s="155">
        <v>0</v>
      </c>
      <c r="F16" s="155">
        <v>0</v>
      </c>
      <c r="G16" s="155">
        <v>0</v>
      </c>
      <c r="H16" s="155">
        <v>0</v>
      </c>
      <c r="I16" s="155">
        <v>0</v>
      </c>
      <c r="J16" s="155">
        <v>0</v>
      </c>
      <c r="K16" s="155">
        <v>0</v>
      </c>
      <c r="L16" s="155">
        <v>0</v>
      </c>
      <c r="M16" s="155">
        <v>0</v>
      </c>
      <c r="N16" s="155" t="s">
        <v>65</v>
      </c>
      <c r="O16" s="155" t="s">
        <v>65</v>
      </c>
      <c r="P16" s="157">
        <v>0</v>
      </c>
      <c r="Q16" s="155" t="s">
        <v>65</v>
      </c>
      <c r="R16" s="155" t="s">
        <v>65</v>
      </c>
      <c r="S16" s="157">
        <v>0</v>
      </c>
      <c r="T16" s="157">
        <v>0</v>
      </c>
      <c r="U16" s="157">
        <v>0</v>
      </c>
      <c r="V16" s="157">
        <v>0</v>
      </c>
      <c r="W16" s="157">
        <v>0</v>
      </c>
      <c r="X16" s="157">
        <v>0</v>
      </c>
      <c r="Y16" s="157">
        <v>0</v>
      </c>
      <c r="Z16" s="157">
        <v>0</v>
      </c>
      <c r="AA16" s="157">
        <v>0</v>
      </c>
      <c r="AB16" s="157">
        <v>0</v>
      </c>
      <c r="AC16" s="157">
        <v>0</v>
      </c>
      <c r="AD16" s="157">
        <v>0</v>
      </c>
      <c r="AE16" s="157">
        <v>0</v>
      </c>
      <c r="AF16" s="157">
        <v>0</v>
      </c>
      <c r="AG16" s="157">
        <v>0</v>
      </c>
      <c r="AH16" s="157">
        <v>0</v>
      </c>
      <c r="AI16" s="157">
        <v>0</v>
      </c>
      <c r="AJ16" s="157">
        <v>0</v>
      </c>
      <c r="AK16" s="157">
        <v>0</v>
      </c>
      <c r="AL16" s="157">
        <v>0</v>
      </c>
      <c r="AM16" s="157">
        <v>0</v>
      </c>
      <c r="AN16" s="157">
        <v>0</v>
      </c>
      <c r="AO16" s="157">
        <v>0</v>
      </c>
      <c r="AP16" s="157">
        <v>0</v>
      </c>
      <c r="AQ16" s="157">
        <v>0</v>
      </c>
      <c r="AR16" s="157">
        <v>0</v>
      </c>
      <c r="AS16" s="157">
        <v>0</v>
      </c>
      <c r="AT16" s="157">
        <v>0</v>
      </c>
      <c r="AU16" s="157">
        <v>0</v>
      </c>
      <c r="AV16" s="157">
        <v>0</v>
      </c>
      <c r="AW16" s="157">
        <v>0</v>
      </c>
      <c r="AX16" s="157">
        <v>0</v>
      </c>
      <c r="AY16" s="157">
        <v>0</v>
      </c>
      <c r="AZ16" s="157">
        <v>0</v>
      </c>
      <c r="BA16" s="157">
        <v>0</v>
      </c>
      <c r="BB16" s="157">
        <v>0</v>
      </c>
      <c r="BC16" s="157">
        <v>0</v>
      </c>
      <c r="BD16" s="157">
        <v>0</v>
      </c>
      <c r="BE16" s="157">
        <v>0</v>
      </c>
      <c r="BF16" s="157">
        <v>0</v>
      </c>
      <c r="BG16" s="157">
        <v>0</v>
      </c>
      <c r="BH16" s="157">
        <v>0</v>
      </c>
      <c r="BI16" s="157">
        <v>0</v>
      </c>
      <c r="BJ16" s="157">
        <v>0</v>
      </c>
      <c r="BK16" s="157">
        <v>0</v>
      </c>
      <c r="BL16" s="157">
        <v>0</v>
      </c>
      <c r="BM16" s="157">
        <v>0</v>
      </c>
      <c r="BN16" s="157">
        <v>0</v>
      </c>
      <c r="BO16" s="157">
        <v>0</v>
      </c>
      <c r="BP16" s="157">
        <v>0</v>
      </c>
      <c r="BQ16" s="157">
        <v>0</v>
      </c>
      <c r="BR16" s="157">
        <v>0</v>
      </c>
      <c r="BS16" s="157">
        <v>0</v>
      </c>
      <c r="BT16" s="157">
        <v>0</v>
      </c>
      <c r="BU16" s="157">
        <v>0</v>
      </c>
      <c r="BV16" s="157">
        <v>0</v>
      </c>
      <c r="BW16" s="157">
        <v>0</v>
      </c>
      <c r="BX16" s="157">
        <v>0</v>
      </c>
      <c r="BY16" s="157">
        <v>0</v>
      </c>
      <c r="BZ16" s="157">
        <v>0</v>
      </c>
      <c r="CA16" s="157">
        <v>0</v>
      </c>
      <c r="CB16" s="157">
        <v>0</v>
      </c>
      <c r="CC16" s="157">
        <v>0</v>
      </c>
      <c r="CD16" s="157">
        <v>0</v>
      </c>
      <c r="CE16" s="157">
        <v>0</v>
      </c>
      <c r="CF16" s="157">
        <v>0</v>
      </c>
      <c r="CG16" s="157">
        <v>0</v>
      </c>
      <c r="CH16" s="157">
        <v>0</v>
      </c>
      <c r="CI16" s="157">
        <v>0</v>
      </c>
      <c r="CJ16" s="157">
        <v>0</v>
      </c>
      <c r="CK16" s="157">
        <v>0</v>
      </c>
      <c r="CL16" s="157">
        <v>0</v>
      </c>
      <c r="CM16" s="157">
        <v>0</v>
      </c>
      <c r="CN16" s="157">
        <v>0</v>
      </c>
      <c r="CO16" s="157">
        <v>0</v>
      </c>
      <c r="CP16" s="157">
        <v>0</v>
      </c>
      <c r="CQ16" s="157">
        <v>0</v>
      </c>
      <c r="CR16" s="157">
        <v>0</v>
      </c>
      <c r="CS16" s="157">
        <v>0</v>
      </c>
      <c r="CT16" s="157">
        <v>0</v>
      </c>
      <c r="CU16" s="157">
        <v>0</v>
      </c>
      <c r="CV16" s="157">
        <v>0</v>
      </c>
      <c r="CW16" s="157"/>
      <c r="CX16" s="157">
        <v>0</v>
      </c>
      <c r="CY16" s="157">
        <v>0</v>
      </c>
      <c r="CZ16" s="157">
        <v>0</v>
      </c>
      <c r="DA16" s="157">
        <v>0</v>
      </c>
      <c r="DB16" s="157">
        <v>0</v>
      </c>
      <c r="DC16" s="191">
        <v>0</v>
      </c>
      <c r="DD16" s="191">
        <v>0</v>
      </c>
      <c r="DE16" s="191">
        <v>0</v>
      </c>
      <c r="DF16" s="191">
        <v>0</v>
      </c>
      <c r="DG16" s="191">
        <v>0</v>
      </c>
      <c r="DH16" s="191">
        <v>0</v>
      </c>
      <c r="DI16" s="191">
        <v>0</v>
      </c>
      <c r="DJ16" s="191">
        <v>0</v>
      </c>
      <c r="DK16" s="191">
        <v>0</v>
      </c>
      <c r="DL16" s="191">
        <v>0</v>
      </c>
      <c r="DM16" s="191">
        <v>0</v>
      </c>
      <c r="DN16" s="191">
        <v>0</v>
      </c>
      <c r="DO16" s="191">
        <v>0</v>
      </c>
      <c r="DP16" s="191">
        <v>0</v>
      </c>
      <c r="DQ16" s="191">
        <v>0</v>
      </c>
      <c r="DR16" s="191">
        <v>0</v>
      </c>
      <c r="DS16" s="191">
        <v>0</v>
      </c>
      <c r="DT16" s="191">
        <v>0</v>
      </c>
      <c r="DU16" s="191">
        <v>0</v>
      </c>
      <c r="DV16" s="191">
        <v>0</v>
      </c>
    </row>
    <row r="17" spans="1:126" ht="18">
      <c r="A17" s="46" t="s">
        <v>164</v>
      </c>
      <c r="B17" s="155">
        <v>0</v>
      </c>
      <c r="C17" s="155">
        <v>0</v>
      </c>
      <c r="D17" s="155">
        <v>0</v>
      </c>
      <c r="E17" s="155">
        <v>0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  <c r="K17" s="155">
        <v>0</v>
      </c>
      <c r="L17" s="155">
        <v>0</v>
      </c>
      <c r="M17" s="155">
        <v>0</v>
      </c>
      <c r="N17" s="155" t="s">
        <v>65</v>
      </c>
      <c r="O17" s="155" t="s">
        <v>65</v>
      </c>
      <c r="P17" s="157">
        <v>0</v>
      </c>
      <c r="Q17" s="155" t="s">
        <v>65</v>
      </c>
      <c r="R17" s="155" t="s">
        <v>65</v>
      </c>
      <c r="S17" s="157">
        <v>0</v>
      </c>
      <c r="T17" s="157">
        <v>0</v>
      </c>
      <c r="U17" s="157">
        <v>0</v>
      </c>
      <c r="V17" s="157">
        <v>0</v>
      </c>
      <c r="W17" s="157">
        <v>0</v>
      </c>
      <c r="X17" s="155">
        <v>34645.4127021156</v>
      </c>
      <c r="Y17" s="155">
        <v>36108.04423623936</v>
      </c>
      <c r="Z17" s="157">
        <v>37686.7849011041</v>
      </c>
      <c r="AA17" s="155">
        <v>37315.01633805876</v>
      </c>
      <c r="AB17" s="155">
        <v>36958.53288110382</v>
      </c>
      <c r="AC17" s="155">
        <v>36560.5784933488</v>
      </c>
      <c r="AD17" s="155">
        <v>36343.25764221092</v>
      </c>
      <c r="AE17" s="155">
        <v>36363.20639400388</v>
      </c>
      <c r="AF17" s="155">
        <v>36363.20639400388</v>
      </c>
      <c r="AG17" s="155">
        <v>36377.82523640191</v>
      </c>
      <c r="AH17" s="155">
        <v>36579.584314843836</v>
      </c>
      <c r="AI17" s="155">
        <v>36786.90414917811</v>
      </c>
      <c r="AJ17" s="155">
        <v>36854.083371851746</v>
      </c>
      <c r="AK17" s="155">
        <v>37137.43045457783</v>
      </c>
      <c r="AL17" s="155">
        <v>37163.009975630615</v>
      </c>
      <c r="AM17" s="155">
        <v>36958.53288110382</v>
      </c>
      <c r="AN17" s="155">
        <v>38130.508636950406</v>
      </c>
      <c r="AO17" s="155">
        <v>38143.036081014216</v>
      </c>
      <c r="AP17" s="155">
        <v>38350.96880310421</v>
      </c>
      <c r="AQ17" s="155">
        <v>38378.26786911821</v>
      </c>
      <c r="AR17" s="155">
        <v>38820.16024161821</v>
      </c>
      <c r="AS17" s="155">
        <v>38850.66048714731</v>
      </c>
      <c r="AT17" s="155">
        <v>39062.77488058815</v>
      </c>
      <c r="AU17" s="155">
        <v>39081.50689940409</v>
      </c>
      <c r="AV17" s="155">
        <v>39099.63592104891</v>
      </c>
      <c r="AW17" s="155">
        <v>39356.247709369505</v>
      </c>
      <c r="AX17" s="155">
        <v>39699.89101427712</v>
      </c>
      <c r="AY17" s="155">
        <v>39723.01537927164</v>
      </c>
      <c r="AZ17" s="155">
        <v>39949.22115148917</v>
      </c>
      <c r="BA17" s="155">
        <v>40014.03773517887</v>
      </c>
      <c r="BB17" s="155">
        <v>40059.69995335489</v>
      </c>
      <c r="BC17" s="155">
        <v>40185.863234855446</v>
      </c>
      <c r="BD17" s="155">
        <v>40367.44967364338</v>
      </c>
      <c r="BE17" s="155">
        <v>40506.91426338561</v>
      </c>
      <c r="BF17" s="155">
        <v>40624.017996001065</v>
      </c>
      <c r="BG17" s="155">
        <v>40720.28310762233</v>
      </c>
      <c r="BH17" s="155">
        <v>41085.19759126873</v>
      </c>
      <c r="BI17" s="155">
        <v>43192.51406683305</v>
      </c>
      <c r="BJ17" s="155">
        <v>43419.56056995944</v>
      </c>
      <c r="BK17" s="155">
        <v>43596.82455435848</v>
      </c>
      <c r="BL17" s="155">
        <v>43955.254029264084</v>
      </c>
      <c r="BM17" s="155">
        <v>44129.20808676001</v>
      </c>
      <c r="BN17" s="155">
        <v>44324.417106167195</v>
      </c>
      <c r="BO17" s="155">
        <v>44450.16601909802</v>
      </c>
      <c r="BP17" s="155">
        <v>44618.70592895578</v>
      </c>
      <c r="BQ17" s="155">
        <v>44805.20385992594</v>
      </c>
      <c r="BR17" s="155">
        <v>44973.09916872236</v>
      </c>
      <c r="BS17" s="155">
        <v>45110.763614140014</v>
      </c>
      <c r="BT17" s="155">
        <v>45250.00552244912</v>
      </c>
      <c r="BU17" s="155">
        <v>45403.75117008015</v>
      </c>
      <c r="BV17" s="155">
        <v>46648.37685523453</v>
      </c>
      <c r="BW17" s="155">
        <v>46819.6278240987</v>
      </c>
      <c r="BX17" s="155">
        <v>47052.87933795918</v>
      </c>
      <c r="BY17" s="155">
        <v>47220.65753841067</v>
      </c>
      <c r="BZ17" s="155">
        <v>48953.504076511745</v>
      </c>
      <c r="CA17" s="155">
        <v>49166.75725443053</v>
      </c>
      <c r="CB17" s="155">
        <v>49385.20113877732</v>
      </c>
      <c r="CC17" s="155">
        <v>49592.27598542557</v>
      </c>
      <c r="CD17" s="155">
        <v>49776.669516725204</v>
      </c>
      <c r="CE17" s="155">
        <v>45404.402008294266</v>
      </c>
      <c r="CF17" s="155">
        <v>45538.50976053407</v>
      </c>
      <c r="CG17" s="155">
        <v>45618.062145834745</v>
      </c>
      <c r="CH17" s="155">
        <v>45692.085724205004</v>
      </c>
      <c r="CI17" s="155">
        <v>46067.68524510091</v>
      </c>
      <c r="CJ17" s="155">
        <v>46439.97316064202</v>
      </c>
      <c r="CK17" s="155">
        <v>46503.28256286482</v>
      </c>
      <c r="CL17" s="155">
        <v>46578.34110649058</v>
      </c>
      <c r="CM17" s="155">
        <v>46829.57437246761</v>
      </c>
      <c r="CN17" s="36">
        <v>46899.40417677277</v>
      </c>
      <c r="CO17" s="36">
        <v>47003.917414841955</v>
      </c>
      <c r="CP17" s="36">
        <v>47164.08827906368</v>
      </c>
      <c r="CQ17" s="36">
        <v>47336.57431368454</v>
      </c>
      <c r="CR17" s="36">
        <v>50530.28278590821</v>
      </c>
      <c r="CS17" s="36">
        <v>50714.49225738332</v>
      </c>
      <c r="CT17" s="36">
        <v>50909.28716107174</v>
      </c>
      <c r="CU17" s="155">
        <v>51076.69764678686</v>
      </c>
      <c r="CV17" s="155">
        <v>51250.6743471959</v>
      </c>
      <c r="CW17" s="155">
        <v>92522.81735085385</v>
      </c>
      <c r="CX17" s="155">
        <v>92673.44549688653</v>
      </c>
      <c r="CY17" s="155">
        <v>95935.8471642669</v>
      </c>
      <c r="CZ17" s="155">
        <v>95901.30279861313</v>
      </c>
      <c r="DA17" s="155">
        <v>96202.18982571297</v>
      </c>
      <c r="DB17" s="155">
        <v>98927.66505461349</v>
      </c>
      <c r="DC17" s="190">
        <v>99272.70404886767</v>
      </c>
      <c r="DD17" s="190">
        <v>101065.33401726515</v>
      </c>
      <c r="DE17" s="190">
        <v>104385.73719830596</v>
      </c>
      <c r="DF17" s="190">
        <v>106765.45528991728</v>
      </c>
      <c r="DG17" s="190">
        <v>107804.5385101351</v>
      </c>
      <c r="DH17" s="190">
        <v>107572.04234258877</v>
      </c>
      <c r="DI17" s="190">
        <v>109363.49068048841</v>
      </c>
      <c r="DJ17" s="190">
        <v>112921.362898122</v>
      </c>
      <c r="DK17" s="190">
        <v>115756.62059545117</v>
      </c>
      <c r="DL17" s="190">
        <v>117815.85706895505</v>
      </c>
      <c r="DM17" s="190">
        <v>120739.24165935403</v>
      </c>
      <c r="DN17" s="190">
        <v>123706.94465688732</v>
      </c>
      <c r="DO17" s="190">
        <v>125123.12075021295</v>
      </c>
      <c r="DP17" s="190">
        <v>127682.94477643554</v>
      </c>
      <c r="DQ17" s="190">
        <v>128944.72730832359</v>
      </c>
      <c r="DR17" s="190">
        <v>129026.59177816515</v>
      </c>
      <c r="DS17" s="190">
        <v>131262.26926208395</v>
      </c>
      <c r="DT17" s="190">
        <v>131813.28564603077</v>
      </c>
      <c r="DU17" s="190">
        <v>132853.5881257743</v>
      </c>
      <c r="DV17" s="190">
        <v>132822.52631881458</v>
      </c>
    </row>
    <row r="18" spans="1:126" ht="15.75">
      <c r="A18" s="46" t="s">
        <v>119</v>
      </c>
      <c r="B18" s="155">
        <f aca="true" t="shared" si="16" ref="B18:S18">SUM(B19:B20)</f>
        <v>47805.78048763697</v>
      </c>
      <c r="C18" s="155">
        <f t="shared" si="16"/>
        <v>48366.982594603855</v>
      </c>
      <c r="D18" s="155">
        <f t="shared" si="16"/>
        <v>48955.70574260786</v>
      </c>
      <c r="E18" s="155">
        <f t="shared" si="16"/>
        <v>49575.177132857214</v>
      </c>
      <c r="F18" s="155">
        <f t="shared" si="16"/>
        <v>49636.26898737326</v>
      </c>
      <c r="G18" s="155">
        <f t="shared" si="16"/>
        <v>49773.28677178972</v>
      </c>
      <c r="H18" s="155">
        <f t="shared" si="16"/>
        <v>49840.69393307983</v>
      </c>
      <c r="I18" s="155">
        <f t="shared" si="16"/>
        <v>50497.407064070394</v>
      </c>
      <c r="J18" s="155">
        <f t="shared" si="16"/>
        <v>49160.9734901855</v>
      </c>
      <c r="K18" s="155">
        <f t="shared" si="16"/>
        <v>50411.93934517943</v>
      </c>
      <c r="L18" s="155">
        <f t="shared" si="16"/>
        <v>51612.824727155996</v>
      </c>
      <c r="M18" s="155">
        <f t="shared" si="16"/>
        <v>52306.74538525631</v>
      </c>
      <c r="N18" s="155">
        <f t="shared" si="16"/>
        <v>52940.36980870344</v>
      </c>
      <c r="O18" s="155">
        <f t="shared" si="16"/>
        <v>54277.56730203527</v>
      </c>
      <c r="P18" s="155">
        <f>SUM(P19:P20)</f>
        <v>54296.37070161526</v>
      </c>
      <c r="Q18" s="155">
        <f>SUM(Q19:Q20)</f>
        <v>53958.66193743131</v>
      </c>
      <c r="R18" s="155">
        <f>SUM(R19:R20)</f>
        <v>53875.188089470976</v>
      </c>
      <c r="S18" s="155">
        <f t="shared" si="16"/>
        <v>53919.41130366236</v>
      </c>
      <c r="T18" s="155">
        <f>SUM(T19:T20)</f>
        <v>54460.874060687594</v>
      </c>
      <c r="U18" s="155">
        <f>SUM(U19:U20)</f>
        <v>55052.43874626893</v>
      </c>
      <c r="V18" s="155">
        <f>SUM(V19:V20)</f>
        <v>56216.261288359674</v>
      </c>
      <c r="W18" s="155">
        <f>SUM(W19:W20)</f>
        <v>56833.89640447341</v>
      </c>
      <c r="X18" s="155">
        <f aca="true" t="shared" si="17" ref="X18:AD18">SUM(X19:X20)</f>
        <v>56995.483668547706</v>
      </c>
      <c r="Y18" s="155">
        <f t="shared" si="17"/>
        <v>59145.01230853109</v>
      </c>
      <c r="Z18" s="155">
        <f t="shared" si="17"/>
        <v>61418.53124079859</v>
      </c>
      <c r="AA18" s="155">
        <f t="shared" si="17"/>
        <v>58423.54393023868</v>
      </c>
      <c r="AB18" s="155">
        <f t="shared" si="17"/>
        <v>57858.220473376714</v>
      </c>
      <c r="AC18" s="155">
        <f t="shared" si="17"/>
        <v>57047.08910329193</v>
      </c>
      <c r="AD18" s="155">
        <f t="shared" si="17"/>
        <v>57288.75362666296</v>
      </c>
      <c r="AE18" s="155">
        <f>SUM(AE19:AE20)</f>
        <v>57021.148518128044</v>
      </c>
      <c r="AF18" s="155">
        <f aca="true" t="shared" si="18" ref="AF18:AK18">SUM(AF19:AF20)</f>
        <v>57015.37467553752</v>
      </c>
      <c r="AG18" s="155">
        <f t="shared" si="18"/>
        <v>57137.44572990315</v>
      </c>
      <c r="AH18" s="155">
        <f t="shared" si="18"/>
        <v>57812.15623764368</v>
      </c>
      <c r="AI18" s="155">
        <f t="shared" si="18"/>
        <v>57508.69843995172</v>
      </c>
      <c r="AJ18" s="155">
        <f t="shared" si="18"/>
        <v>57812.42335859693</v>
      </c>
      <c r="AK18" s="155">
        <f t="shared" si="18"/>
        <v>57323.96424744323</v>
      </c>
      <c r="AL18" s="155">
        <f>SUM(AL19:AL20)</f>
        <v>57508.47966086016</v>
      </c>
      <c r="AM18" s="155">
        <f aca="true" t="shared" si="19" ref="AM18:BU18">SUM(AM19:AM20)</f>
        <v>57858.220473376714</v>
      </c>
      <c r="AN18" s="155">
        <f t="shared" si="19"/>
        <v>57824.76964350282</v>
      </c>
      <c r="AO18" s="155">
        <f t="shared" si="19"/>
        <v>56775.45837872858</v>
      </c>
      <c r="AP18" s="155">
        <f t="shared" si="19"/>
        <v>57864.84355509079</v>
      </c>
      <c r="AQ18" s="155">
        <f t="shared" si="19"/>
        <v>57755.50652184438</v>
      </c>
      <c r="AR18" s="155">
        <f t="shared" si="19"/>
        <v>57232.53578514478</v>
      </c>
      <c r="AS18" s="155">
        <f t="shared" si="19"/>
        <v>56674.14666322273</v>
      </c>
      <c r="AT18" s="155">
        <f t="shared" si="19"/>
        <v>55811.47668113852</v>
      </c>
      <c r="AU18" s="155">
        <f t="shared" si="19"/>
        <v>55223.84437097263</v>
      </c>
      <c r="AV18" s="155">
        <f t="shared" si="19"/>
        <v>54543.6511483145</v>
      </c>
      <c r="AW18" s="155">
        <f t="shared" si="19"/>
        <v>54218.04328545732</v>
      </c>
      <c r="AX18" s="155">
        <f t="shared" si="19"/>
        <v>52600.7058089715</v>
      </c>
      <c r="AY18" s="155">
        <f t="shared" si="19"/>
        <v>52230.301958226766</v>
      </c>
      <c r="AZ18" s="155">
        <f t="shared" si="19"/>
        <v>51296.70580634108</v>
      </c>
      <c r="BA18" s="155">
        <f t="shared" si="19"/>
        <v>51171.748989122476</v>
      </c>
      <c r="BB18" s="155">
        <f t="shared" si="19"/>
        <v>52044.719101343406</v>
      </c>
      <c r="BC18" s="155">
        <f t="shared" si="19"/>
        <v>52199.49120778449</v>
      </c>
      <c r="BD18" s="155">
        <f t="shared" si="19"/>
        <v>51578.9723102561</v>
      </c>
      <c r="BE18" s="155">
        <f t="shared" si="19"/>
        <v>52031.75868812265</v>
      </c>
      <c r="BF18" s="155">
        <f t="shared" si="19"/>
        <v>52365.077148316</v>
      </c>
      <c r="BG18" s="155">
        <f t="shared" si="19"/>
        <v>52474.60713736462</v>
      </c>
      <c r="BH18" s="155">
        <f t="shared" si="19"/>
        <v>52077.19706947626</v>
      </c>
      <c r="BI18" s="155">
        <f t="shared" si="19"/>
        <v>52726.15483686008</v>
      </c>
      <c r="BJ18" s="155">
        <f t="shared" si="19"/>
        <v>52381.837629130365</v>
      </c>
      <c r="BK18" s="155">
        <f t="shared" si="19"/>
        <v>53030.8699721693</v>
      </c>
      <c r="BL18" s="155">
        <f t="shared" si="19"/>
        <v>53255.89948430603</v>
      </c>
      <c r="BM18" s="155">
        <f t="shared" si="19"/>
        <v>53991.15897579154</v>
      </c>
      <c r="BN18" s="155">
        <f t="shared" si="19"/>
        <v>54259.21030030756</v>
      </c>
      <c r="BO18" s="155">
        <f t="shared" si="19"/>
        <v>54272.587348129615</v>
      </c>
      <c r="BP18" s="155">
        <f t="shared" si="19"/>
        <v>53321.61802123072</v>
      </c>
      <c r="BQ18" s="155">
        <f t="shared" si="19"/>
        <v>53841.89282993002</v>
      </c>
      <c r="BR18" s="155">
        <f t="shared" si="19"/>
        <v>54090.84866146277</v>
      </c>
      <c r="BS18" s="155">
        <f t="shared" si="19"/>
        <v>53578.73825736087</v>
      </c>
      <c r="BT18" s="155">
        <f t="shared" si="19"/>
        <v>53135.63193891665</v>
      </c>
      <c r="BU18" s="155">
        <f t="shared" si="19"/>
        <v>52571.955029237826</v>
      </c>
      <c r="BV18" s="155">
        <f aca="true" t="shared" si="20" ref="BV18:CL18">SUM(BV19:BV20)</f>
        <v>52846.81084480871</v>
      </c>
      <c r="BW18" s="155">
        <f t="shared" si="20"/>
        <v>53013.62503964065</v>
      </c>
      <c r="BX18" s="155">
        <f t="shared" si="20"/>
        <v>50650.63301843645</v>
      </c>
      <c r="BY18" s="155">
        <f t="shared" si="20"/>
        <v>54199.14666657756</v>
      </c>
      <c r="BZ18" s="155">
        <f t="shared" si="20"/>
        <v>54783.66569924078</v>
      </c>
      <c r="CA18" s="155">
        <f t="shared" si="20"/>
        <v>54954.53598157244</v>
      </c>
      <c r="CB18" s="155">
        <f t="shared" si="20"/>
        <v>55841.06004491174</v>
      </c>
      <c r="CC18" s="155">
        <f t="shared" si="20"/>
        <v>56454.828230336556</v>
      </c>
      <c r="CD18" s="155">
        <f t="shared" si="20"/>
        <v>56248.91971064176</v>
      </c>
      <c r="CE18" s="155">
        <f t="shared" si="20"/>
        <v>56366.81533040671</v>
      </c>
      <c r="CF18" s="155">
        <f t="shared" si="20"/>
        <v>56793.204147403674</v>
      </c>
      <c r="CG18" s="155">
        <f t="shared" si="20"/>
        <v>57352.7213245214</v>
      </c>
      <c r="CH18" s="155">
        <v>58054.8139342795</v>
      </c>
      <c r="CI18" s="155">
        <v>58173.537318892304</v>
      </c>
      <c r="CJ18" s="155">
        <f t="shared" si="20"/>
        <v>58201.00900610884</v>
      </c>
      <c r="CK18" s="155">
        <f>SUM(CK19:CK20)</f>
        <v>57164.925882158546</v>
      </c>
      <c r="CL18" s="155">
        <f t="shared" si="20"/>
        <v>56278.561073922145</v>
      </c>
      <c r="CM18" s="155">
        <f>SUM(CM19:CM20)</f>
        <v>55978.94481810639</v>
      </c>
      <c r="CN18" s="36">
        <f>SUM(CN19:CN20)</f>
        <v>55683.019418667325</v>
      </c>
      <c r="CO18" s="36">
        <f>SUM(CO19:CO20)</f>
        <v>55987.23451735181</v>
      </c>
      <c r="CP18" s="36">
        <f>SUM(CP19:CP20)</f>
        <v>55812.3868893829</v>
      </c>
      <c r="CQ18" s="36">
        <v>55741.99688404905</v>
      </c>
      <c r="CR18" s="36">
        <v>55941.68949070244</v>
      </c>
      <c r="CS18" s="36">
        <f>SUM(CS19:CS20)</f>
        <v>56481.83905654682</v>
      </c>
      <c r="CT18" s="36">
        <v>56104.09014829844</v>
      </c>
      <c r="CU18" s="155">
        <v>56294.34658674765</v>
      </c>
      <c r="CV18" s="155">
        <v>56307.26660761275</v>
      </c>
      <c r="CW18" s="155">
        <v>56257.753973345534</v>
      </c>
      <c r="CX18" s="155">
        <v>56540.421711937575</v>
      </c>
      <c r="CY18" s="155">
        <v>56062.54563619669</v>
      </c>
      <c r="CZ18" s="155">
        <v>55889.22940612014</v>
      </c>
      <c r="DA18" s="155">
        <v>55892.40086585989</v>
      </c>
      <c r="DB18" s="155">
        <v>56175.60674173413</v>
      </c>
      <c r="DC18" s="190">
        <v>56522.610066917674</v>
      </c>
      <c r="DD18" s="190">
        <v>56848.47391836725</v>
      </c>
      <c r="DE18" s="190">
        <v>56448.67288255997</v>
      </c>
      <c r="DF18" s="190">
        <v>56160.472701028186</v>
      </c>
      <c r="DG18" s="190">
        <v>56515.94314378221</v>
      </c>
      <c r="DH18" s="190">
        <v>56280.74556712333</v>
      </c>
      <c r="DI18" s="190">
        <v>56398.94517668744</v>
      </c>
      <c r="DJ18" s="190">
        <v>57240.857448860086</v>
      </c>
      <c r="DK18" s="190">
        <v>57811.643973034035</v>
      </c>
      <c r="DL18" s="190">
        <v>58339.1593546469</v>
      </c>
      <c r="DM18" s="190">
        <v>58541.0872908074</v>
      </c>
      <c r="DN18" s="190">
        <v>58729.18610249078</v>
      </c>
      <c r="DO18" s="190">
        <v>59189.49158140852</v>
      </c>
      <c r="DP18" s="190">
        <v>60034.006768652085</v>
      </c>
      <c r="DQ18" s="190">
        <v>60380.46338081156</v>
      </c>
      <c r="DR18" s="190">
        <v>59955.390430608335</v>
      </c>
      <c r="DS18" s="190">
        <v>59613.76097891562</v>
      </c>
      <c r="DT18" s="190">
        <v>59768.06597217665</v>
      </c>
      <c r="DU18" s="190">
        <v>60414.827698788096</v>
      </c>
      <c r="DV18" s="190">
        <v>60396.136626525134</v>
      </c>
    </row>
    <row r="19" spans="1:126" ht="18">
      <c r="A19" s="46" t="s">
        <v>12</v>
      </c>
      <c r="B19" s="157">
        <v>0</v>
      </c>
      <c r="C19" s="157">
        <v>0</v>
      </c>
      <c r="D19" s="157">
        <v>0</v>
      </c>
      <c r="E19" s="157">
        <v>0</v>
      </c>
      <c r="F19" s="157">
        <v>0</v>
      </c>
      <c r="G19" s="157">
        <v>0</v>
      </c>
      <c r="H19" s="157">
        <v>0</v>
      </c>
      <c r="I19" s="157">
        <v>0</v>
      </c>
      <c r="J19" s="157">
        <v>0</v>
      </c>
      <c r="K19" s="157">
        <v>0</v>
      </c>
      <c r="L19" s="157">
        <v>0</v>
      </c>
      <c r="M19" s="157">
        <v>0</v>
      </c>
      <c r="N19" s="157">
        <v>0</v>
      </c>
      <c r="O19" s="157">
        <v>0</v>
      </c>
      <c r="P19" s="157">
        <v>0</v>
      </c>
      <c r="Q19" s="157">
        <v>0</v>
      </c>
      <c r="R19" s="157">
        <v>0</v>
      </c>
      <c r="S19" s="157">
        <v>0</v>
      </c>
      <c r="T19" s="157">
        <v>0</v>
      </c>
      <c r="U19" s="157">
        <v>0</v>
      </c>
      <c r="V19" s="157">
        <v>0</v>
      </c>
      <c r="W19" s="157">
        <v>0</v>
      </c>
      <c r="X19" s="157">
        <v>0</v>
      </c>
      <c r="Y19" s="157">
        <v>0</v>
      </c>
      <c r="Z19" s="157">
        <v>0</v>
      </c>
      <c r="AA19" s="157">
        <v>0</v>
      </c>
      <c r="AB19" s="157">
        <v>0</v>
      </c>
      <c r="AC19" s="157">
        <v>0</v>
      </c>
      <c r="AD19" s="157">
        <v>0</v>
      </c>
      <c r="AE19" s="157">
        <v>0</v>
      </c>
      <c r="AF19" s="157">
        <v>0</v>
      </c>
      <c r="AG19" s="157">
        <v>0</v>
      </c>
      <c r="AH19" s="157">
        <v>0</v>
      </c>
      <c r="AI19" s="157">
        <v>0</v>
      </c>
      <c r="AJ19" s="157">
        <v>0</v>
      </c>
      <c r="AK19" s="157">
        <v>0</v>
      </c>
      <c r="AL19" s="157">
        <v>0</v>
      </c>
      <c r="AM19" s="157">
        <v>0</v>
      </c>
      <c r="AN19" s="157">
        <v>0</v>
      </c>
      <c r="AO19" s="157">
        <v>0</v>
      </c>
      <c r="AP19" s="157">
        <v>0</v>
      </c>
      <c r="AQ19" s="157">
        <v>0</v>
      </c>
      <c r="AR19" s="157">
        <v>0</v>
      </c>
      <c r="AS19" s="157">
        <v>0</v>
      </c>
      <c r="AT19" s="157">
        <v>0</v>
      </c>
      <c r="AU19" s="157">
        <v>0</v>
      </c>
      <c r="AV19" s="157">
        <v>0</v>
      </c>
      <c r="AW19" s="157">
        <v>0</v>
      </c>
      <c r="AX19" s="157">
        <v>0</v>
      </c>
      <c r="AY19" s="157">
        <v>0</v>
      </c>
      <c r="AZ19" s="157">
        <v>0</v>
      </c>
      <c r="BA19" s="157">
        <v>0</v>
      </c>
      <c r="BB19" s="157">
        <v>0</v>
      </c>
      <c r="BC19" s="157">
        <v>0</v>
      </c>
      <c r="BD19" s="157">
        <v>0</v>
      </c>
      <c r="BE19" s="157">
        <v>0</v>
      </c>
      <c r="BF19" s="157">
        <v>0</v>
      </c>
      <c r="BG19" s="157">
        <v>0</v>
      </c>
      <c r="BH19" s="157">
        <v>0</v>
      </c>
      <c r="BI19" s="157">
        <v>0</v>
      </c>
      <c r="BJ19" s="157">
        <v>0</v>
      </c>
      <c r="BK19" s="157">
        <v>0</v>
      </c>
      <c r="BL19" s="157">
        <v>0</v>
      </c>
      <c r="BM19" s="157">
        <v>0</v>
      </c>
      <c r="BN19" s="157">
        <v>0</v>
      </c>
      <c r="BO19" s="157">
        <v>0</v>
      </c>
      <c r="BP19" s="157">
        <v>0</v>
      </c>
      <c r="BQ19" s="157">
        <v>0</v>
      </c>
      <c r="BR19" s="157">
        <v>0</v>
      </c>
      <c r="BS19" s="157">
        <v>0</v>
      </c>
      <c r="BT19" s="157">
        <v>0</v>
      </c>
      <c r="BU19" s="157">
        <v>0</v>
      </c>
      <c r="BV19" s="157">
        <v>0</v>
      </c>
      <c r="BW19" s="157">
        <v>0</v>
      </c>
      <c r="BX19" s="157">
        <v>0</v>
      </c>
      <c r="BY19" s="157">
        <v>0</v>
      </c>
      <c r="BZ19" s="157">
        <v>0</v>
      </c>
      <c r="CA19" s="157">
        <v>0</v>
      </c>
      <c r="CB19" s="157">
        <v>0</v>
      </c>
      <c r="CC19" s="157">
        <v>0</v>
      </c>
      <c r="CD19" s="157">
        <v>0</v>
      </c>
      <c r="CE19" s="157">
        <v>0</v>
      </c>
      <c r="CF19" s="157">
        <v>0</v>
      </c>
      <c r="CG19" s="157">
        <v>0</v>
      </c>
      <c r="CH19" s="157">
        <v>0</v>
      </c>
      <c r="CI19" s="157">
        <v>0</v>
      </c>
      <c r="CJ19" s="157">
        <v>0</v>
      </c>
      <c r="CK19" s="157"/>
      <c r="CL19" s="157">
        <v>0</v>
      </c>
      <c r="CM19" s="157">
        <v>0</v>
      </c>
      <c r="CN19" s="157">
        <v>0</v>
      </c>
      <c r="CO19" s="157">
        <v>0</v>
      </c>
      <c r="CP19" s="157">
        <v>0</v>
      </c>
      <c r="CQ19" s="157">
        <v>0</v>
      </c>
      <c r="CR19" s="157">
        <v>0</v>
      </c>
      <c r="CS19" s="157">
        <v>0</v>
      </c>
      <c r="CT19" s="157">
        <v>0</v>
      </c>
      <c r="CU19" s="155">
        <v>0</v>
      </c>
      <c r="CV19" s="155">
        <v>0</v>
      </c>
      <c r="CW19" s="155">
        <v>0</v>
      </c>
      <c r="CX19" s="209">
        <v>0</v>
      </c>
      <c r="CY19" s="155">
        <v>0</v>
      </c>
      <c r="CZ19" s="191">
        <v>0</v>
      </c>
      <c r="DA19" s="191">
        <v>0</v>
      </c>
      <c r="DB19" s="191">
        <v>0</v>
      </c>
      <c r="DC19" s="191">
        <v>0</v>
      </c>
      <c r="DD19" s="191">
        <v>0</v>
      </c>
      <c r="DE19" s="191">
        <v>0</v>
      </c>
      <c r="DF19" s="191">
        <v>0</v>
      </c>
      <c r="DG19" s="191">
        <v>0</v>
      </c>
      <c r="DH19" s="191">
        <v>0</v>
      </c>
      <c r="DI19" s="191">
        <v>0</v>
      </c>
      <c r="DJ19" s="191">
        <v>0</v>
      </c>
      <c r="DK19" s="191">
        <v>0</v>
      </c>
      <c r="DL19" s="191">
        <v>0</v>
      </c>
      <c r="DM19" s="191">
        <v>0</v>
      </c>
      <c r="DN19" s="191">
        <v>0</v>
      </c>
      <c r="DO19" s="191">
        <v>0</v>
      </c>
      <c r="DP19" s="191">
        <v>0</v>
      </c>
      <c r="DQ19" s="191">
        <v>0</v>
      </c>
      <c r="DR19" s="191">
        <v>0</v>
      </c>
      <c r="DS19" s="191">
        <v>0</v>
      </c>
      <c r="DT19" s="191">
        <v>0</v>
      </c>
      <c r="DU19" s="191">
        <v>0</v>
      </c>
      <c r="DV19" s="191">
        <v>0</v>
      </c>
    </row>
    <row r="20" spans="1:126" ht="15.75">
      <c r="A20" s="46" t="s">
        <v>135</v>
      </c>
      <c r="B20" s="155">
        <v>47805.78048763697</v>
      </c>
      <c r="C20" s="155">
        <v>48366.982594603855</v>
      </c>
      <c r="D20" s="155">
        <v>48955.70574260786</v>
      </c>
      <c r="E20" s="155">
        <v>49575.177132857214</v>
      </c>
      <c r="F20" s="155">
        <v>49636.26898737326</v>
      </c>
      <c r="G20" s="155">
        <v>49773.28677178972</v>
      </c>
      <c r="H20" s="155">
        <v>49840.69393307983</v>
      </c>
      <c r="I20" s="155">
        <v>50497.407064070394</v>
      </c>
      <c r="J20" s="155">
        <v>49160.9734901855</v>
      </c>
      <c r="K20" s="155">
        <v>50411.93934517943</v>
      </c>
      <c r="L20" s="155">
        <v>51612.824727155996</v>
      </c>
      <c r="M20" s="155">
        <v>52306.74538525631</v>
      </c>
      <c r="N20" s="155">
        <v>52940.36980870344</v>
      </c>
      <c r="O20" s="155">
        <v>54277.56730203527</v>
      </c>
      <c r="P20" s="155">
        <v>54296.37070161526</v>
      </c>
      <c r="Q20" s="155">
        <v>53958.66193743131</v>
      </c>
      <c r="R20" s="155">
        <v>53875.188089470976</v>
      </c>
      <c r="S20" s="155">
        <v>53919.41130366236</v>
      </c>
      <c r="T20" s="155">
        <v>54460.874060687594</v>
      </c>
      <c r="U20" s="155">
        <v>55052.43874626893</v>
      </c>
      <c r="V20" s="155">
        <v>56216.261288359674</v>
      </c>
      <c r="W20" s="155">
        <v>56833.89640447341</v>
      </c>
      <c r="X20" s="155">
        <v>56995.483668547706</v>
      </c>
      <c r="Y20" s="155">
        <v>59145.01230853109</v>
      </c>
      <c r="Z20" s="155">
        <v>61418.53124079859</v>
      </c>
      <c r="AA20" s="155">
        <v>58423.54393023868</v>
      </c>
      <c r="AB20" s="155">
        <v>57858.220473376714</v>
      </c>
      <c r="AC20" s="155">
        <v>57047.08910329193</v>
      </c>
      <c r="AD20" s="155">
        <v>57288.75362666296</v>
      </c>
      <c r="AE20" s="155">
        <v>57021.148518128044</v>
      </c>
      <c r="AF20" s="155">
        <v>57015.37467553752</v>
      </c>
      <c r="AG20" s="155">
        <v>57137.44572990315</v>
      </c>
      <c r="AH20" s="155">
        <v>57812.15623764368</v>
      </c>
      <c r="AI20" s="155">
        <v>57508.69843995172</v>
      </c>
      <c r="AJ20" s="155">
        <v>57812.42335859693</v>
      </c>
      <c r="AK20" s="155">
        <v>57323.96424744323</v>
      </c>
      <c r="AL20" s="155">
        <v>57508.47966086016</v>
      </c>
      <c r="AM20" s="155">
        <v>57858.220473376714</v>
      </c>
      <c r="AN20" s="155">
        <v>57824.76964350282</v>
      </c>
      <c r="AO20" s="155">
        <v>56775.45837872858</v>
      </c>
      <c r="AP20" s="155">
        <v>57864.84355509079</v>
      </c>
      <c r="AQ20" s="155">
        <v>57755.50652184438</v>
      </c>
      <c r="AR20" s="155">
        <v>57232.53578514478</v>
      </c>
      <c r="AS20" s="155">
        <v>56674.14666322273</v>
      </c>
      <c r="AT20" s="155">
        <v>55811.47668113852</v>
      </c>
      <c r="AU20" s="155">
        <v>55223.84437097263</v>
      </c>
      <c r="AV20" s="155">
        <v>54543.6511483145</v>
      </c>
      <c r="AW20" s="155">
        <v>54218.04328545732</v>
      </c>
      <c r="AX20" s="155">
        <v>52600.7058089715</v>
      </c>
      <c r="AY20" s="155">
        <v>52230.301958226766</v>
      </c>
      <c r="AZ20" s="155">
        <v>51296.70580634108</v>
      </c>
      <c r="BA20" s="155">
        <v>51171.748989122476</v>
      </c>
      <c r="BB20" s="155">
        <v>52044.719101343406</v>
      </c>
      <c r="BC20" s="155">
        <v>52199.49120778449</v>
      </c>
      <c r="BD20" s="155">
        <v>51578.9723102561</v>
      </c>
      <c r="BE20" s="155">
        <v>52031.75868812265</v>
      </c>
      <c r="BF20" s="155">
        <v>52365.077148316</v>
      </c>
      <c r="BG20" s="155">
        <v>52474.60713736462</v>
      </c>
      <c r="BH20" s="155">
        <v>52077.19706947626</v>
      </c>
      <c r="BI20" s="155">
        <v>52726.15483686008</v>
      </c>
      <c r="BJ20" s="155">
        <v>52381.837629130365</v>
      </c>
      <c r="BK20" s="155">
        <v>53030.8699721693</v>
      </c>
      <c r="BL20" s="155">
        <v>53255.89948430603</v>
      </c>
      <c r="BM20" s="155">
        <v>53991.15897579154</v>
      </c>
      <c r="BN20" s="155">
        <v>54259.21030030756</v>
      </c>
      <c r="BO20" s="155">
        <v>54272.587348129615</v>
      </c>
      <c r="BP20" s="155">
        <v>53321.61802123072</v>
      </c>
      <c r="BQ20" s="155">
        <v>53841.89282993002</v>
      </c>
      <c r="BR20" s="155">
        <v>54090.84866146277</v>
      </c>
      <c r="BS20" s="155">
        <v>53578.73825736087</v>
      </c>
      <c r="BT20" s="155">
        <v>53135.63193891665</v>
      </c>
      <c r="BU20" s="155">
        <v>52571.955029237826</v>
      </c>
      <c r="BV20" s="155">
        <v>52846.81084480871</v>
      </c>
      <c r="BW20" s="155">
        <v>53013.62503964065</v>
      </c>
      <c r="BX20" s="155">
        <v>50650.63301843645</v>
      </c>
      <c r="BY20" s="155">
        <v>54199.14666657756</v>
      </c>
      <c r="BZ20" s="155">
        <v>54783.66569924078</v>
      </c>
      <c r="CA20" s="155">
        <v>54954.53598157244</v>
      </c>
      <c r="CB20" s="155">
        <v>55841.06004491174</v>
      </c>
      <c r="CC20" s="155">
        <v>56454.828230336556</v>
      </c>
      <c r="CD20" s="155">
        <v>56248.91971064176</v>
      </c>
      <c r="CE20" s="155">
        <v>56366.81533040671</v>
      </c>
      <c r="CF20" s="155">
        <v>56793.204147403674</v>
      </c>
      <c r="CG20" s="155">
        <v>57352.7213245214</v>
      </c>
      <c r="CH20" s="155">
        <v>58054.8139342795</v>
      </c>
      <c r="CI20" s="155">
        <v>58173.537318892304</v>
      </c>
      <c r="CJ20" s="155">
        <v>58201.00900610884</v>
      </c>
      <c r="CK20" s="155">
        <v>57164.925882158546</v>
      </c>
      <c r="CL20" s="155">
        <v>56278.561073922145</v>
      </c>
      <c r="CM20" s="155">
        <v>55978.94481810639</v>
      </c>
      <c r="CN20" s="36">
        <v>55683.019418667325</v>
      </c>
      <c r="CO20" s="36">
        <v>55987.23451735181</v>
      </c>
      <c r="CP20" s="36">
        <v>55812.3868893829</v>
      </c>
      <c r="CQ20" s="36">
        <v>55741.99688404905</v>
      </c>
      <c r="CR20" s="36">
        <v>55941.68949070244</v>
      </c>
      <c r="CS20" s="36">
        <v>56481.83905654682</v>
      </c>
      <c r="CT20" s="36">
        <v>56104.09014829844</v>
      </c>
      <c r="CU20" s="155">
        <v>56294.34658674765</v>
      </c>
      <c r="CV20" s="155">
        <v>56307.26660761275</v>
      </c>
      <c r="CW20" s="155">
        <v>56257.753973345534</v>
      </c>
      <c r="CX20" s="155">
        <v>56540.421711937575</v>
      </c>
      <c r="CY20" s="155">
        <v>56062.54563619669</v>
      </c>
      <c r="CZ20" s="155">
        <v>55889.22940612014</v>
      </c>
      <c r="DA20" s="155">
        <v>55892.40086585989</v>
      </c>
      <c r="DB20" s="155">
        <v>56175.60674173413</v>
      </c>
      <c r="DC20" s="190">
        <v>56522.610066917674</v>
      </c>
      <c r="DD20" s="190">
        <v>56848.47391836725</v>
      </c>
      <c r="DE20" s="190">
        <v>56448.67288255997</v>
      </c>
      <c r="DF20" s="190">
        <v>56160.472701028186</v>
      </c>
      <c r="DG20" s="190">
        <v>56515.94314378221</v>
      </c>
      <c r="DH20" s="190">
        <v>56280.74556712333</v>
      </c>
      <c r="DI20" s="190">
        <v>56398.94517668744</v>
      </c>
      <c r="DJ20" s="190">
        <v>57240.857448860086</v>
      </c>
      <c r="DK20" s="190">
        <v>57811.643973034035</v>
      </c>
      <c r="DL20" s="190">
        <v>58339.1593546469</v>
      </c>
      <c r="DM20" s="190">
        <v>58541.0872908074</v>
      </c>
      <c r="DN20" s="190">
        <v>58729.18610249078</v>
      </c>
      <c r="DO20" s="190">
        <v>59189.49158140852</v>
      </c>
      <c r="DP20" s="190">
        <v>60034.006768652085</v>
      </c>
      <c r="DQ20" s="190">
        <v>60380.46338081156</v>
      </c>
      <c r="DR20" s="190">
        <v>59955.390430608335</v>
      </c>
      <c r="DS20" s="190">
        <v>59613.76097891562</v>
      </c>
      <c r="DT20" s="190">
        <v>59768.06597217665</v>
      </c>
      <c r="DU20" s="190">
        <v>60414.827698788096</v>
      </c>
      <c r="DV20" s="190">
        <v>60396.136626525134</v>
      </c>
    </row>
    <row r="21" spans="1:126" ht="15.75">
      <c r="A21" s="46" t="s">
        <v>120</v>
      </c>
      <c r="B21" s="155">
        <f aca="true" t="shared" si="21" ref="B21:S21">SUM(B22:B26)</f>
        <v>118842.61887713123</v>
      </c>
      <c r="C21" s="155">
        <f t="shared" si="21"/>
        <v>119799.0584686506</v>
      </c>
      <c r="D21" s="155">
        <f t="shared" si="21"/>
        <v>122960.50386715337</v>
      </c>
      <c r="E21" s="155">
        <f t="shared" si="21"/>
        <v>127426.05222640242</v>
      </c>
      <c r="F21" s="155">
        <f t="shared" si="21"/>
        <v>127930.60928791837</v>
      </c>
      <c r="G21" s="155">
        <f t="shared" si="21"/>
        <v>125779.059186551</v>
      </c>
      <c r="H21" s="155">
        <f t="shared" si="21"/>
        <v>126131.87377482453</v>
      </c>
      <c r="I21" s="155">
        <f t="shared" si="21"/>
        <v>127459.46598377464</v>
      </c>
      <c r="J21" s="155">
        <f t="shared" si="21"/>
        <v>126589.63896374438</v>
      </c>
      <c r="K21" s="155">
        <f t="shared" si="21"/>
        <v>132659.59098490336</v>
      </c>
      <c r="L21" s="155">
        <f t="shared" si="21"/>
        <v>132668.56210977965</v>
      </c>
      <c r="M21" s="155">
        <f t="shared" si="21"/>
        <v>134528.6149796001</v>
      </c>
      <c r="N21" s="155">
        <f t="shared" si="21"/>
        <v>135974.78356504865</v>
      </c>
      <c r="O21" s="155">
        <f t="shared" si="21"/>
        <v>139287.2096324482</v>
      </c>
      <c r="P21" s="155">
        <f>SUM(P22:P26)</f>
        <v>139069.89596107576</v>
      </c>
      <c r="Q21" s="155">
        <f>SUM(Q22:Q26)</f>
        <v>163850.90040130564</v>
      </c>
      <c r="R21" s="155">
        <f>SUM(R22:R26)</f>
        <v>140439.6763538364</v>
      </c>
      <c r="S21" s="155">
        <f t="shared" si="21"/>
        <v>168346.8507215128</v>
      </c>
      <c r="T21" s="155">
        <f>SUM(T22:T26)</f>
        <v>151665.29231371832</v>
      </c>
      <c r="U21" s="155">
        <f>SUM(U22:U26)</f>
        <v>153171.2790517637</v>
      </c>
      <c r="V21" s="155">
        <f>SUM(V22:V26)</f>
        <v>179307.96152824882</v>
      </c>
      <c r="W21" s="155">
        <f>SUM(W22:W26)</f>
        <v>181283.78634106411</v>
      </c>
      <c r="X21" s="155">
        <f aca="true" t="shared" si="22" ref="X21:AD21">SUM(X22:X26)</f>
        <v>184255.12640953858</v>
      </c>
      <c r="Y21" s="155">
        <f t="shared" si="22"/>
        <v>192620.81571035157</v>
      </c>
      <c r="Z21" s="155">
        <f t="shared" si="22"/>
        <v>200299.56230234395</v>
      </c>
      <c r="AA21" s="155">
        <f t="shared" si="22"/>
        <v>190779.70331888585</v>
      </c>
      <c r="AB21" s="155">
        <f t="shared" si="22"/>
        <v>188753.98779822467</v>
      </c>
      <c r="AC21" s="155">
        <f t="shared" si="22"/>
        <v>186267.34771809497</v>
      </c>
      <c r="AD21" s="155">
        <f t="shared" si="22"/>
        <v>186342.3366163709</v>
      </c>
      <c r="AE21" s="155">
        <f>SUM(AE22:AE26)</f>
        <v>188430.99401326294</v>
      </c>
      <c r="AF21" s="155">
        <f aca="true" t="shared" si="23" ref="AF21:AK21">SUM(AF22:AF26)</f>
        <v>188746.56322234505</v>
      </c>
      <c r="AG21" s="155">
        <f t="shared" si="23"/>
        <v>188655.55059874686</v>
      </c>
      <c r="AH21" s="155">
        <f t="shared" si="23"/>
        <v>189157.4794742965</v>
      </c>
      <c r="AI21" s="155">
        <f t="shared" si="23"/>
        <v>188435.9224018443</v>
      </c>
      <c r="AJ21" s="155">
        <f t="shared" si="23"/>
        <v>188915.11944840217</v>
      </c>
      <c r="AK21" s="155">
        <f t="shared" si="23"/>
        <v>188978.9821417447</v>
      </c>
      <c r="AL21" s="155">
        <f>SUM(AL22:AL26)</f>
        <v>191923.67533115612</v>
      </c>
      <c r="AM21" s="155">
        <f aca="true" t="shared" si="24" ref="AM21:BU21">SUM(AM22:AM26)</f>
        <v>188753.98779822467</v>
      </c>
      <c r="AN21" s="155">
        <f t="shared" si="24"/>
        <v>195148.40099132233</v>
      </c>
      <c r="AO21" s="155">
        <f t="shared" si="24"/>
        <v>191458.5338873654</v>
      </c>
      <c r="AP21" s="155">
        <f t="shared" si="24"/>
        <v>194564.47670877128</v>
      </c>
      <c r="AQ21" s="155">
        <f t="shared" si="24"/>
        <v>196032.59197743278</v>
      </c>
      <c r="AR21" s="155">
        <f t="shared" si="24"/>
        <v>196398.0905066226</v>
      </c>
      <c r="AS21" s="155">
        <f t="shared" si="24"/>
        <v>196972.7866509504</v>
      </c>
      <c r="AT21" s="155">
        <f t="shared" si="24"/>
        <v>194772.44358080992</v>
      </c>
      <c r="AU21" s="155">
        <f t="shared" si="24"/>
        <v>192521.54750604078</v>
      </c>
      <c r="AV21" s="155">
        <f t="shared" si="24"/>
        <v>190919.6250822911</v>
      </c>
      <c r="AW21" s="155">
        <f t="shared" si="24"/>
        <v>190127.1749737938</v>
      </c>
      <c r="AX21" s="155">
        <f t="shared" si="24"/>
        <v>186763.97305641606</v>
      </c>
      <c r="AY21" s="155">
        <f t="shared" si="24"/>
        <v>185755.8308429924</v>
      </c>
      <c r="AZ21" s="155">
        <f t="shared" si="24"/>
        <v>182839.19788743556</v>
      </c>
      <c r="BA21" s="155">
        <f t="shared" si="24"/>
        <v>182262.3765251829</v>
      </c>
      <c r="BB21" s="155">
        <f t="shared" si="24"/>
        <v>184064.4036175263</v>
      </c>
      <c r="BC21" s="155">
        <f t="shared" si="24"/>
        <v>184492.7269046898</v>
      </c>
      <c r="BD21" s="155">
        <f t="shared" si="24"/>
        <v>184148.32750985504</v>
      </c>
      <c r="BE21" s="155">
        <f t="shared" si="24"/>
        <v>185261.95223458105</v>
      </c>
      <c r="BF21" s="155">
        <f t="shared" si="24"/>
        <v>186131.45019118214</v>
      </c>
      <c r="BG21" s="155">
        <f t="shared" si="24"/>
        <v>185753.17600274942</v>
      </c>
      <c r="BH21" s="155">
        <f t="shared" si="24"/>
        <v>184944.10891826474</v>
      </c>
      <c r="BI21" s="155">
        <f t="shared" si="24"/>
        <v>187128.4997273951</v>
      </c>
      <c r="BJ21" s="155">
        <f t="shared" si="24"/>
        <v>187348.35723692266</v>
      </c>
      <c r="BK21" s="155">
        <f t="shared" si="24"/>
        <v>189283.4698343895</v>
      </c>
      <c r="BL21" s="155">
        <f t="shared" si="24"/>
        <v>208437.74685074753</v>
      </c>
      <c r="BM21" s="155">
        <f t="shared" si="24"/>
        <v>210638.84539022722</v>
      </c>
      <c r="BN21" s="155">
        <f t="shared" si="24"/>
        <v>210417.71503361844</v>
      </c>
      <c r="BO21" s="155">
        <f t="shared" si="24"/>
        <v>210645.8709138561</v>
      </c>
      <c r="BP21" s="155">
        <f t="shared" si="24"/>
        <v>209226.58518675866</v>
      </c>
      <c r="BQ21" s="155">
        <f t="shared" si="24"/>
        <v>210886.00264481248</v>
      </c>
      <c r="BR21" s="155">
        <f t="shared" si="24"/>
        <v>211144.17253690297</v>
      </c>
      <c r="BS21" s="155">
        <f t="shared" si="24"/>
        <v>208855.61961245892</v>
      </c>
      <c r="BT21" s="155">
        <f t="shared" si="24"/>
        <v>207896.69261294286</v>
      </c>
      <c r="BU21" s="155">
        <f t="shared" si="24"/>
        <v>206641.7677697951</v>
      </c>
      <c r="BV21" s="155">
        <f aca="true" t="shared" si="25" ref="BV21:CL21">SUM(BV22:BV26)</f>
        <v>208332.03461122565</v>
      </c>
      <c r="BW21" s="155">
        <f t="shared" si="25"/>
        <v>208229.74195039368</v>
      </c>
      <c r="BX21" s="155">
        <f t="shared" si="25"/>
        <v>201245.8681083884</v>
      </c>
      <c r="BY21" s="155">
        <f t="shared" si="25"/>
        <v>210854.39503724832</v>
      </c>
      <c r="BZ21" s="155">
        <f t="shared" si="25"/>
        <v>212456.39410430338</v>
      </c>
      <c r="CA21" s="155">
        <f t="shared" si="25"/>
        <v>214061.2268423383</v>
      </c>
      <c r="CB21" s="155">
        <f t="shared" si="25"/>
        <v>216630.37572469996</v>
      </c>
      <c r="CC21" s="155">
        <f t="shared" si="25"/>
        <v>218008.88520619014</v>
      </c>
      <c r="CD21" s="155">
        <f t="shared" si="25"/>
        <v>216358.7722795703</v>
      </c>
      <c r="CE21" s="155">
        <f t="shared" si="25"/>
        <v>216900.19433342238</v>
      </c>
      <c r="CF21" s="155">
        <f t="shared" si="25"/>
        <v>218229.78029886843</v>
      </c>
      <c r="CG21" s="155">
        <f t="shared" si="25"/>
        <v>220527.32380458835</v>
      </c>
      <c r="CH21" s="155">
        <v>222287.93793101914</v>
      </c>
      <c r="CI21" s="155">
        <v>221988.70984496825</v>
      </c>
      <c r="CJ21" s="155">
        <f t="shared" si="25"/>
        <v>221115.34046614278</v>
      </c>
      <c r="CK21" s="155">
        <f>SUM(CK22:CK26)</f>
        <v>218180.80969006647</v>
      </c>
      <c r="CL21" s="155">
        <f t="shared" si="25"/>
        <v>216786.7094937593</v>
      </c>
      <c r="CM21" s="155">
        <f>SUM(CM22:CM26)</f>
        <v>216045.98406042415</v>
      </c>
      <c r="CN21" s="36">
        <f>SUM(CN22:CN26)</f>
        <v>215304.24321723764</v>
      </c>
      <c r="CO21" s="36">
        <f>SUM(CO22:CO26)</f>
        <v>215031.81182229173</v>
      </c>
      <c r="CP21" s="36">
        <f>SUM(CP22:CP26)</f>
        <v>214751.0100810992</v>
      </c>
      <c r="CQ21" s="36">
        <v>214804.56079212416</v>
      </c>
      <c r="CR21" s="36">
        <v>215547.1372268988</v>
      </c>
      <c r="CS21" s="36">
        <f>SUM(CS22:CS26)</f>
        <v>216818.49460931573</v>
      </c>
      <c r="CT21" s="36">
        <v>216721.98959162305</v>
      </c>
      <c r="CU21" s="155">
        <v>216749.30423663152</v>
      </c>
      <c r="CV21" s="155">
        <v>216766.29827074474</v>
      </c>
      <c r="CW21" s="155">
        <v>216284.61967885538</v>
      </c>
      <c r="CX21" s="155">
        <v>217233.7077311306</v>
      </c>
      <c r="CY21" s="155">
        <v>216635.6941012025</v>
      </c>
      <c r="CZ21" s="155">
        <v>216254.87910843967</v>
      </c>
      <c r="DA21" s="155">
        <v>214690.4264983691</v>
      </c>
      <c r="DB21" s="155">
        <v>215622.82689626227</v>
      </c>
      <c r="DC21" s="190">
        <v>216515.1807469703</v>
      </c>
      <c r="DD21" s="190">
        <v>217594.25747904656</v>
      </c>
      <c r="DE21" s="190">
        <v>218015.31006125573</v>
      </c>
      <c r="DF21" s="190">
        <v>216876.0057236061</v>
      </c>
      <c r="DG21" s="190">
        <v>217930.30797042628</v>
      </c>
      <c r="DH21" s="190">
        <v>215941.11158020693</v>
      </c>
      <c r="DI21" s="190">
        <v>216051.47462534253</v>
      </c>
      <c r="DJ21" s="190">
        <v>218502.46438986537</v>
      </c>
      <c r="DK21" s="190">
        <v>220235.86958205243</v>
      </c>
      <c r="DL21" s="190">
        <v>222982.03551422403</v>
      </c>
      <c r="DM21" s="190">
        <v>222038.524910939</v>
      </c>
      <c r="DN21" s="190">
        <v>221970.7305917868</v>
      </c>
      <c r="DO21" s="190">
        <v>223381.1948911985</v>
      </c>
      <c r="DP21" s="190">
        <v>225835.28499862872</v>
      </c>
      <c r="DQ21" s="190">
        <v>226927.3232412474</v>
      </c>
      <c r="DR21" s="190">
        <v>225425.36991283394</v>
      </c>
      <c r="DS21" s="190">
        <v>223339.58875785925</v>
      </c>
      <c r="DT21" s="190">
        <v>223525.741827217</v>
      </c>
      <c r="DU21" s="190">
        <v>225176.65954174037</v>
      </c>
      <c r="DV21" s="190">
        <v>225284.6200955807</v>
      </c>
    </row>
    <row r="22" spans="1:126" ht="18">
      <c r="A22" s="46" t="s">
        <v>14</v>
      </c>
      <c r="B22" s="155">
        <v>657.767565756381</v>
      </c>
      <c r="C22" s="155">
        <v>658.5732798242501</v>
      </c>
      <c r="D22" s="155">
        <v>659.3993666904638</v>
      </c>
      <c r="E22" s="155">
        <v>660.0212797066001</v>
      </c>
      <c r="F22" s="155">
        <v>660.9802636286826</v>
      </c>
      <c r="G22" s="155">
        <v>662.0532795414999</v>
      </c>
      <c r="H22" s="155">
        <v>665.8186125689001</v>
      </c>
      <c r="I22" s="155">
        <v>669.1503456315301</v>
      </c>
      <c r="J22" s="155">
        <v>674.9744891583184</v>
      </c>
      <c r="K22" s="155">
        <v>682.6916778646302</v>
      </c>
      <c r="L22" s="155">
        <v>701.0506097063001</v>
      </c>
      <c r="M22" s="155">
        <v>719.4618082103901</v>
      </c>
      <c r="N22" s="155" t="s">
        <v>65</v>
      </c>
      <c r="O22" s="155" t="s">
        <v>65</v>
      </c>
      <c r="P22" s="157">
        <v>0</v>
      </c>
      <c r="Q22" s="157" t="s">
        <v>65</v>
      </c>
      <c r="R22" s="155" t="s">
        <v>65</v>
      </c>
      <c r="S22" s="157">
        <v>0</v>
      </c>
      <c r="T22" s="157">
        <v>0</v>
      </c>
      <c r="U22" s="157">
        <v>0</v>
      </c>
      <c r="V22" s="157">
        <v>0</v>
      </c>
      <c r="W22" s="157">
        <v>0</v>
      </c>
      <c r="X22" s="157">
        <v>0</v>
      </c>
      <c r="Y22" s="157">
        <v>0</v>
      </c>
      <c r="Z22" s="157">
        <v>0</v>
      </c>
      <c r="AA22" s="157">
        <v>0</v>
      </c>
      <c r="AB22" s="157">
        <v>0</v>
      </c>
      <c r="AC22" s="157">
        <v>0</v>
      </c>
      <c r="AD22" s="157">
        <v>0</v>
      </c>
      <c r="AE22" s="157">
        <v>0</v>
      </c>
      <c r="AF22" s="157">
        <v>0</v>
      </c>
      <c r="AG22" s="157">
        <v>0</v>
      </c>
      <c r="AH22" s="157">
        <v>0</v>
      </c>
      <c r="AI22" s="157">
        <v>0</v>
      </c>
      <c r="AJ22" s="157">
        <v>0</v>
      </c>
      <c r="AK22" s="157">
        <v>0</v>
      </c>
      <c r="AL22" s="157">
        <v>0</v>
      </c>
      <c r="AM22" s="157">
        <v>0</v>
      </c>
      <c r="AN22" s="157">
        <v>0</v>
      </c>
      <c r="AO22" s="157">
        <v>0</v>
      </c>
      <c r="AP22" s="157">
        <v>0</v>
      </c>
      <c r="AQ22" s="157">
        <v>0</v>
      </c>
      <c r="AR22" s="157">
        <v>0</v>
      </c>
      <c r="AS22" s="157">
        <v>0</v>
      </c>
      <c r="AT22" s="157">
        <v>0</v>
      </c>
      <c r="AU22" s="157">
        <v>0</v>
      </c>
      <c r="AV22" s="157">
        <v>0</v>
      </c>
      <c r="AW22" s="157">
        <v>0</v>
      </c>
      <c r="AX22" s="157">
        <v>0</v>
      </c>
      <c r="AY22" s="157">
        <v>0</v>
      </c>
      <c r="AZ22" s="157">
        <v>0</v>
      </c>
      <c r="BA22" s="157">
        <v>0</v>
      </c>
      <c r="BB22" s="157">
        <v>0</v>
      </c>
      <c r="BC22" s="157">
        <v>0</v>
      </c>
      <c r="BD22" s="157">
        <v>0</v>
      </c>
      <c r="BE22" s="157">
        <v>0</v>
      </c>
      <c r="BF22" s="157">
        <v>0</v>
      </c>
      <c r="BG22" s="157">
        <v>0</v>
      </c>
      <c r="BH22" s="157">
        <v>0</v>
      </c>
      <c r="BI22" s="157">
        <v>0</v>
      </c>
      <c r="BJ22" s="157">
        <v>0</v>
      </c>
      <c r="BK22" s="157">
        <v>0</v>
      </c>
      <c r="BL22" s="157">
        <v>0</v>
      </c>
      <c r="BM22" s="157">
        <v>0</v>
      </c>
      <c r="BN22" s="157">
        <v>0</v>
      </c>
      <c r="BO22" s="157">
        <v>0</v>
      </c>
      <c r="BP22" s="157">
        <v>0</v>
      </c>
      <c r="BQ22" s="157">
        <v>0</v>
      </c>
      <c r="BR22" s="157">
        <v>0</v>
      </c>
      <c r="BS22" s="157">
        <v>0</v>
      </c>
      <c r="BT22" s="157">
        <v>0</v>
      </c>
      <c r="BU22" s="157">
        <v>0</v>
      </c>
      <c r="BV22" s="157">
        <v>0</v>
      </c>
      <c r="BW22" s="157">
        <v>0</v>
      </c>
      <c r="BX22" s="157">
        <v>0</v>
      </c>
      <c r="BY22" s="157">
        <v>0</v>
      </c>
      <c r="BZ22" s="157">
        <v>0</v>
      </c>
      <c r="CA22" s="157">
        <v>0</v>
      </c>
      <c r="CB22" s="157">
        <v>0</v>
      </c>
      <c r="CC22" s="157">
        <v>0</v>
      </c>
      <c r="CD22" s="157">
        <v>0</v>
      </c>
      <c r="CE22" s="157">
        <v>0</v>
      </c>
      <c r="CF22" s="157">
        <v>0</v>
      </c>
      <c r="CG22" s="157">
        <v>0</v>
      </c>
      <c r="CH22" s="157">
        <v>0</v>
      </c>
      <c r="CI22" s="157">
        <v>0</v>
      </c>
      <c r="CJ22" s="157">
        <v>0</v>
      </c>
      <c r="CK22" s="157">
        <v>0</v>
      </c>
      <c r="CL22" s="157">
        <v>0</v>
      </c>
      <c r="CM22" s="157">
        <v>0</v>
      </c>
      <c r="CN22" s="157">
        <v>0</v>
      </c>
      <c r="CO22" s="157">
        <v>0</v>
      </c>
      <c r="CP22" s="157">
        <v>0</v>
      </c>
      <c r="CQ22" s="157">
        <v>0</v>
      </c>
      <c r="CR22" s="157">
        <v>0</v>
      </c>
      <c r="CS22" s="157">
        <v>0</v>
      </c>
      <c r="CT22" s="157">
        <v>0</v>
      </c>
      <c r="CU22" s="157">
        <v>0</v>
      </c>
      <c r="CV22" s="157">
        <v>0</v>
      </c>
      <c r="CW22" s="157"/>
      <c r="CX22" s="157">
        <v>0</v>
      </c>
      <c r="CY22" s="157">
        <v>0</v>
      </c>
      <c r="CZ22" s="157">
        <v>0</v>
      </c>
      <c r="DA22" s="157">
        <v>0</v>
      </c>
      <c r="DB22" s="157">
        <v>0</v>
      </c>
      <c r="DC22" s="191">
        <v>0</v>
      </c>
      <c r="DD22" s="191">
        <v>0</v>
      </c>
      <c r="DE22" s="191">
        <v>0</v>
      </c>
      <c r="DF22" s="191">
        <v>0</v>
      </c>
      <c r="DG22" s="191">
        <v>0</v>
      </c>
      <c r="DH22" s="191">
        <v>0</v>
      </c>
      <c r="DI22" s="191">
        <v>0</v>
      </c>
      <c r="DJ22" s="191">
        <v>0</v>
      </c>
      <c r="DK22" s="191">
        <v>0</v>
      </c>
      <c r="DL22" s="191">
        <v>0</v>
      </c>
      <c r="DM22" s="191">
        <v>0</v>
      </c>
      <c r="DN22" s="191">
        <v>0</v>
      </c>
      <c r="DO22" s="191">
        <v>0</v>
      </c>
      <c r="DP22" s="191">
        <v>0</v>
      </c>
      <c r="DQ22" s="191">
        <v>0</v>
      </c>
      <c r="DR22" s="191">
        <v>0</v>
      </c>
      <c r="DS22" s="191">
        <v>0</v>
      </c>
      <c r="DT22" s="191">
        <v>0</v>
      </c>
      <c r="DU22" s="191">
        <v>0</v>
      </c>
      <c r="DV22" s="191">
        <v>0</v>
      </c>
    </row>
    <row r="23" spans="1:126" ht="18">
      <c r="A23" s="46" t="s">
        <v>15</v>
      </c>
      <c r="B23" s="157">
        <v>0</v>
      </c>
      <c r="C23" s="157">
        <v>0</v>
      </c>
      <c r="D23" s="157">
        <v>0</v>
      </c>
      <c r="E23" s="157">
        <v>0</v>
      </c>
      <c r="F23" s="157">
        <v>0</v>
      </c>
      <c r="G23" s="157">
        <v>0</v>
      </c>
      <c r="H23" s="157">
        <v>0</v>
      </c>
      <c r="I23" s="157">
        <v>0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57">
        <v>0</v>
      </c>
      <c r="Q23" s="157">
        <v>0</v>
      </c>
      <c r="R23" s="157">
        <v>0</v>
      </c>
      <c r="S23" s="157">
        <v>0</v>
      </c>
      <c r="T23" s="157">
        <v>0</v>
      </c>
      <c r="U23" s="157">
        <v>0</v>
      </c>
      <c r="V23" s="157">
        <v>0</v>
      </c>
      <c r="W23" s="157">
        <v>0</v>
      </c>
      <c r="X23" s="157">
        <v>0</v>
      </c>
      <c r="Y23" s="157">
        <v>0</v>
      </c>
      <c r="Z23" s="157">
        <v>0</v>
      </c>
      <c r="AA23" s="157">
        <v>0</v>
      </c>
      <c r="AB23" s="157">
        <v>0</v>
      </c>
      <c r="AC23" s="157">
        <v>0</v>
      </c>
      <c r="AD23" s="157">
        <v>0</v>
      </c>
      <c r="AE23" s="157">
        <v>0</v>
      </c>
      <c r="AF23" s="157">
        <v>0</v>
      </c>
      <c r="AG23" s="157">
        <v>0</v>
      </c>
      <c r="AH23" s="157">
        <v>0</v>
      </c>
      <c r="AI23" s="157">
        <v>0</v>
      </c>
      <c r="AJ23" s="157">
        <v>0</v>
      </c>
      <c r="AK23" s="157">
        <v>0</v>
      </c>
      <c r="AL23" s="157">
        <v>0</v>
      </c>
      <c r="AM23" s="157">
        <v>0</v>
      </c>
      <c r="AN23" s="157">
        <v>0</v>
      </c>
      <c r="AO23" s="157">
        <v>0</v>
      </c>
      <c r="AP23" s="157">
        <v>0</v>
      </c>
      <c r="AQ23" s="157">
        <v>0</v>
      </c>
      <c r="AR23" s="157">
        <v>0</v>
      </c>
      <c r="AS23" s="157">
        <v>0</v>
      </c>
      <c r="AT23" s="157">
        <v>0</v>
      </c>
      <c r="AU23" s="157">
        <v>0</v>
      </c>
      <c r="AV23" s="157">
        <v>0</v>
      </c>
      <c r="AW23" s="157">
        <v>0</v>
      </c>
      <c r="AX23" s="157">
        <v>0</v>
      </c>
      <c r="AY23" s="157">
        <v>0</v>
      </c>
      <c r="AZ23" s="157">
        <v>0</v>
      </c>
      <c r="BA23" s="157">
        <v>0</v>
      </c>
      <c r="BB23" s="157">
        <v>0</v>
      </c>
      <c r="BC23" s="157">
        <v>0</v>
      </c>
      <c r="BD23" s="157">
        <v>0</v>
      </c>
      <c r="BE23" s="157">
        <v>0</v>
      </c>
      <c r="BF23" s="157">
        <v>0</v>
      </c>
      <c r="BG23" s="157">
        <v>0</v>
      </c>
      <c r="BH23" s="157">
        <v>0</v>
      </c>
      <c r="BI23" s="157">
        <v>0</v>
      </c>
      <c r="BJ23" s="157">
        <v>0</v>
      </c>
      <c r="BK23" s="157">
        <v>0</v>
      </c>
      <c r="BL23" s="157">
        <v>0</v>
      </c>
      <c r="BM23" s="157">
        <v>0</v>
      </c>
      <c r="BN23" s="157">
        <v>0</v>
      </c>
      <c r="BO23" s="157">
        <v>0</v>
      </c>
      <c r="BP23" s="157">
        <v>0</v>
      </c>
      <c r="BQ23" s="157">
        <v>0</v>
      </c>
      <c r="BR23" s="157">
        <v>0</v>
      </c>
      <c r="BS23" s="157">
        <v>0</v>
      </c>
      <c r="BT23" s="157">
        <v>0</v>
      </c>
      <c r="BU23" s="157">
        <v>0</v>
      </c>
      <c r="BV23" s="157">
        <v>0</v>
      </c>
      <c r="BW23" s="157">
        <v>0</v>
      </c>
      <c r="BX23" s="157">
        <v>0</v>
      </c>
      <c r="BY23" s="157">
        <v>0</v>
      </c>
      <c r="BZ23" s="157">
        <v>0</v>
      </c>
      <c r="CA23" s="157">
        <v>0</v>
      </c>
      <c r="CB23" s="157">
        <v>0</v>
      </c>
      <c r="CC23" s="157">
        <v>0</v>
      </c>
      <c r="CD23" s="157">
        <v>0</v>
      </c>
      <c r="CE23" s="157">
        <v>0</v>
      </c>
      <c r="CF23" s="157">
        <v>0</v>
      </c>
      <c r="CG23" s="157">
        <v>0</v>
      </c>
      <c r="CH23" s="157">
        <v>0</v>
      </c>
      <c r="CI23" s="157">
        <v>0</v>
      </c>
      <c r="CJ23" s="157">
        <v>0</v>
      </c>
      <c r="CK23" s="157">
        <v>0</v>
      </c>
      <c r="CL23" s="157">
        <v>0</v>
      </c>
      <c r="CM23" s="157">
        <v>0</v>
      </c>
      <c r="CN23" s="157">
        <v>0</v>
      </c>
      <c r="CO23" s="157">
        <v>0</v>
      </c>
      <c r="CP23" s="157">
        <v>0</v>
      </c>
      <c r="CQ23" s="157">
        <v>0</v>
      </c>
      <c r="CR23" s="157">
        <v>0</v>
      </c>
      <c r="CS23" s="157">
        <v>0</v>
      </c>
      <c r="CT23" s="157">
        <v>0</v>
      </c>
      <c r="CU23" s="157">
        <v>0</v>
      </c>
      <c r="CV23" s="157">
        <v>0</v>
      </c>
      <c r="CW23" s="157"/>
      <c r="CX23" s="157">
        <v>0</v>
      </c>
      <c r="CY23" s="157">
        <v>0</v>
      </c>
      <c r="CZ23" s="157">
        <v>0</v>
      </c>
      <c r="DA23" s="157">
        <v>0</v>
      </c>
      <c r="DB23" s="157">
        <v>0</v>
      </c>
      <c r="DC23" s="191">
        <v>0</v>
      </c>
      <c r="DD23" s="191">
        <v>0</v>
      </c>
      <c r="DE23" s="191">
        <v>0</v>
      </c>
      <c r="DF23" s="191">
        <v>0</v>
      </c>
      <c r="DG23" s="191">
        <v>0</v>
      </c>
      <c r="DH23" s="191">
        <v>0</v>
      </c>
      <c r="DI23" s="191">
        <v>0</v>
      </c>
      <c r="DJ23" s="191">
        <v>0</v>
      </c>
      <c r="DK23" s="191">
        <v>0</v>
      </c>
      <c r="DL23" s="191">
        <v>0</v>
      </c>
      <c r="DM23" s="191">
        <v>0</v>
      </c>
      <c r="DN23" s="191">
        <v>0</v>
      </c>
      <c r="DO23" s="191">
        <v>0</v>
      </c>
      <c r="DP23" s="191">
        <v>0</v>
      </c>
      <c r="DQ23" s="191">
        <v>0</v>
      </c>
      <c r="DR23" s="191">
        <v>0</v>
      </c>
      <c r="DS23" s="191">
        <v>0</v>
      </c>
      <c r="DT23" s="191">
        <v>0</v>
      </c>
      <c r="DU23" s="191">
        <v>0</v>
      </c>
      <c r="DV23" s="191">
        <v>0</v>
      </c>
    </row>
    <row r="24" spans="1:126" ht="18">
      <c r="A24" s="46" t="s">
        <v>16</v>
      </c>
      <c r="B24" s="157">
        <v>0</v>
      </c>
      <c r="C24" s="157">
        <v>0</v>
      </c>
      <c r="D24" s="157">
        <v>0</v>
      </c>
      <c r="E24" s="157">
        <v>0</v>
      </c>
      <c r="F24" s="157">
        <v>0</v>
      </c>
      <c r="G24" s="157">
        <v>0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57">
        <v>0</v>
      </c>
      <c r="N24" s="157">
        <v>0</v>
      </c>
      <c r="O24" s="157">
        <v>0</v>
      </c>
      <c r="P24" s="157">
        <v>0</v>
      </c>
      <c r="Q24" s="157">
        <v>0</v>
      </c>
      <c r="R24" s="157">
        <v>0</v>
      </c>
      <c r="S24" s="157">
        <v>0</v>
      </c>
      <c r="T24" s="157">
        <v>0</v>
      </c>
      <c r="U24" s="157">
        <v>0</v>
      </c>
      <c r="V24" s="157">
        <v>0</v>
      </c>
      <c r="W24" s="157">
        <v>0</v>
      </c>
      <c r="X24" s="157">
        <v>0</v>
      </c>
      <c r="Y24" s="157">
        <v>0</v>
      </c>
      <c r="Z24" s="157">
        <v>0</v>
      </c>
      <c r="AA24" s="157">
        <v>0</v>
      </c>
      <c r="AB24" s="157">
        <v>0</v>
      </c>
      <c r="AC24" s="157">
        <v>0</v>
      </c>
      <c r="AD24" s="157">
        <v>0</v>
      </c>
      <c r="AE24" s="157">
        <v>0</v>
      </c>
      <c r="AF24" s="157">
        <v>0</v>
      </c>
      <c r="AG24" s="157">
        <v>0</v>
      </c>
      <c r="AH24" s="157">
        <v>0</v>
      </c>
      <c r="AI24" s="157">
        <v>0</v>
      </c>
      <c r="AJ24" s="157">
        <v>0</v>
      </c>
      <c r="AK24" s="157">
        <v>0</v>
      </c>
      <c r="AL24" s="157">
        <v>0</v>
      </c>
      <c r="AM24" s="157">
        <v>0</v>
      </c>
      <c r="AN24" s="157">
        <v>0</v>
      </c>
      <c r="AO24" s="157">
        <v>0</v>
      </c>
      <c r="AP24" s="157">
        <v>0</v>
      </c>
      <c r="AQ24" s="157">
        <v>0</v>
      </c>
      <c r="AR24" s="157">
        <v>0</v>
      </c>
      <c r="AS24" s="157">
        <v>0</v>
      </c>
      <c r="AT24" s="157">
        <v>0</v>
      </c>
      <c r="AU24" s="157">
        <v>0</v>
      </c>
      <c r="AV24" s="157">
        <v>0</v>
      </c>
      <c r="AW24" s="157">
        <v>0</v>
      </c>
      <c r="AX24" s="157">
        <v>0</v>
      </c>
      <c r="AY24" s="157">
        <v>0</v>
      </c>
      <c r="AZ24" s="157">
        <v>0</v>
      </c>
      <c r="BA24" s="157">
        <v>0</v>
      </c>
      <c r="BB24" s="157">
        <v>0</v>
      </c>
      <c r="BC24" s="157">
        <v>0</v>
      </c>
      <c r="BD24" s="157">
        <v>0</v>
      </c>
      <c r="BE24" s="157">
        <v>0</v>
      </c>
      <c r="BF24" s="157">
        <v>0</v>
      </c>
      <c r="BG24" s="157">
        <v>0</v>
      </c>
      <c r="BH24" s="157">
        <v>0</v>
      </c>
      <c r="BI24" s="157">
        <v>0</v>
      </c>
      <c r="BJ24" s="157">
        <v>0</v>
      </c>
      <c r="BK24" s="157">
        <v>0</v>
      </c>
      <c r="BL24" s="157">
        <v>0</v>
      </c>
      <c r="BM24" s="157">
        <v>0</v>
      </c>
      <c r="BN24" s="157">
        <v>0</v>
      </c>
      <c r="BO24" s="157">
        <v>0</v>
      </c>
      <c r="BP24" s="157">
        <v>0</v>
      </c>
      <c r="BQ24" s="157">
        <v>0</v>
      </c>
      <c r="BR24" s="157">
        <v>0</v>
      </c>
      <c r="BS24" s="157">
        <v>0</v>
      </c>
      <c r="BT24" s="157">
        <v>0</v>
      </c>
      <c r="BU24" s="157">
        <v>0</v>
      </c>
      <c r="BV24" s="157">
        <v>0</v>
      </c>
      <c r="BW24" s="157">
        <v>0</v>
      </c>
      <c r="BX24" s="157">
        <v>0</v>
      </c>
      <c r="BY24" s="157">
        <v>0</v>
      </c>
      <c r="BZ24" s="157">
        <v>0</v>
      </c>
      <c r="CA24" s="157">
        <v>0</v>
      </c>
      <c r="CB24" s="157">
        <v>0</v>
      </c>
      <c r="CC24" s="157">
        <v>0</v>
      </c>
      <c r="CD24" s="157">
        <v>0</v>
      </c>
      <c r="CE24" s="157">
        <v>0</v>
      </c>
      <c r="CF24" s="157">
        <v>0</v>
      </c>
      <c r="CG24" s="157">
        <v>0</v>
      </c>
      <c r="CH24" s="157">
        <v>0</v>
      </c>
      <c r="CI24" s="157">
        <v>0</v>
      </c>
      <c r="CJ24" s="157">
        <v>0</v>
      </c>
      <c r="CK24" s="157">
        <v>0</v>
      </c>
      <c r="CL24" s="157">
        <v>0</v>
      </c>
      <c r="CM24" s="157">
        <v>0</v>
      </c>
      <c r="CN24" s="157">
        <v>0</v>
      </c>
      <c r="CO24" s="157">
        <v>0</v>
      </c>
      <c r="CP24" s="157">
        <v>0</v>
      </c>
      <c r="CQ24" s="157">
        <v>0</v>
      </c>
      <c r="CR24" s="157">
        <v>0</v>
      </c>
      <c r="CS24" s="157">
        <v>0</v>
      </c>
      <c r="CT24" s="157">
        <v>0</v>
      </c>
      <c r="CU24" s="157">
        <v>0</v>
      </c>
      <c r="CV24" s="157">
        <v>0</v>
      </c>
      <c r="CW24" s="157"/>
      <c r="CX24" s="157">
        <v>0</v>
      </c>
      <c r="CY24" s="157">
        <v>0</v>
      </c>
      <c r="CZ24" s="157">
        <v>0</v>
      </c>
      <c r="DA24" s="157">
        <v>0</v>
      </c>
      <c r="DB24" s="157">
        <v>0</v>
      </c>
      <c r="DC24" s="191">
        <v>0</v>
      </c>
      <c r="DD24" s="191">
        <v>0</v>
      </c>
      <c r="DE24" s="191">
        <v>0</v>
      </c>
      <c r="DF24" s="191">
        <v>0</v>
      </c>
      <c r="DG24" s="191">
        <v>0</v>
      </c>
      <c r="DH24" s="191">
        <v>0</v>
      </c>
      <c r="DI24" s="191">
        <v>0</v>
      </c>
      <c r="DJ24" s="191">
        <v>0</v>
      </c>
      <c r="DK24" s="191">
        <v>0</v>
      </c>
      <c r="DL24" s="191">
        <v>0</v>
      </c>
      <c r="DM24" s="191">
        <v>0</v>
      </c>
      <c r="DN24" s="191">
        <v>0</v>
      </c>
      <c r="DO24" s="191">
        <v>0</v>
      </c>
      <c r="DP24" s="191">
        <v>0</v>
      </c>
      <c r="DQ24" s="191">
        <v>0</v>
      </c>
      <c r="DR24" s="191">
        <v>0</v>
      </c>
      <c r="DS24" s="191">
        <v>0</v>
      </c>
      <c r="DT24" s="191">
        <v>0</v>
      </c>
      <c r="DU24" s="191">
        <v>0</v>
      </c>
      <c r="DV24" s="191">
        <v>0</v>
      </c>
    </row>
    <row r="25" spans="1:126" ht="15.75">
      <c r="A25" s="46" t="s">
        <v>165</v>
      </c>
      <c r="B25" s="155">
        <v>1233.7040104549449</v>
      </c>
      <c r="C25" s="155">
        <v>1248.3576799562868</v>
      </c>
      <c r="D25" s="155">
        <v>1263.5526957243542</v>
      </c>
      <c r="E25" s="155">
        <v>1279.5413273496245</v>
      </c>
      <c r="F25" s="155">
        <v>1281.1181155153674</v>
      </c>
      <c r="G25" s="155">
        <v>1284.6545611295285</v>
      </c>
      <c r="H25" s="155">
        <v>1286.394348128148</v>
      </c>
      <c r="I25" s="155">
        <v>1303.5246931896002</v>
      </c>
      <c r="J25" s="155">
        <v>1267.2123506122134</v>
      </c>
      <c r="K25" s="155">
        <v>1299.4582413889484</v>
      </c>
      <c r="L25" s="155">
        <v>1330.4132180639765</v>
      </c>
      <c r="M25" s="155">
        <v>1348.3002688251913</v>
      </c>
      <c r="N25" s="155">
        <v>1364.6330758881359</v>
      </c>
      <c r="O25" s="155">
        <v>1399.1017419550535</v>
      </c>
      <c r="P25" s="155">
        <v>1399.5864333370505</v>
      </c>
      <c r="Q25" s="155">
        <v>1339.8429346359121</v>
      </c>
      <c r="R25" s="155">
        <v>1367.0414246832777</v>
      </c>
      <c r="S25" s="155">
        <v>1338.8683054948801</v>
      </c>
      <c r="T25" s="158">
        <v>1395.673477824493</v>
      </c>
      <c r="U25" s="158">
        <v>1410.9763640196245</v>
      </c>
      <c r="V25" s="158">
        <v>1409.9562287991603</v>
      </c>
      <c r="W25" s="155">
        <v>1425.44709317064</v>
      </c>
      <c r="X25" s="155">
        <v>1429.4998523590803</v>
      </c>
      <c r="Y25" s="155">
        <v>1496.02025194584</v>
      </c>
      <c r="Z25" s="155">
        <v>1553.6852015326476</v>
      </c>
      <c r="AA25" s="155">
        <v>1477.9219527348</v>
      </c>
      <c r="AB25" s="155">
        <v>1463.6211436587557</v>
      </c>
      <c r="AC25" s="155">
        <v>1443.1022093771999</v>
      </c>
      <c r="AD25" s="155">
        <v>1449.2155205572562</v>
      </c>
      <c r="AE25" s="155">
        <v>1454.2617261134255</v>
      </c>
      <c r="AF25" s="155">
        <v>1454.2617261134255</v>
      </c>
      <c r="AG25" s="155">
        <v>1456.6893108126799</v>
      </c>
      <c r="AH25" s="155">
        <v>1473.8907025088479</v>
      </c>
      <c r="AI25" s="155">
        <v>1466.154204586448</v>
      </c>
      <c r="AJ25" s="155">
        <v>1473.8975126179162</v>
      </c>
      <c r="AK25" s="155">
        <v>1473.8975126179162</v>
      </c>
      <c r="AL25" s="155">
        <v>1478.7943282002054</v>
      </c>
      <c r="AM25" s="155">
        <v>1463.6211436587557</v>
      </c>
      <c r="AN25" s="155">
        <v>1485.3396344463201</v>
      </c>
      <c r="AO25" s="155">
        <v>1458.3860707737101</v>
      </c>
      <c r="AP25" s="155">
        <v>1486.3690093933521</v>
      </c>
      <c r="AQ25" s="155">
        <v>1483.5604788969074</v>
      </c>
      <c r="AR25" s="155">
        <v>1482.806500746744</v>
      </c>
      <c r="AS25" s="155">
        <v>1468.4934799484201</v>
      </c>
      <c r="AT25" s="159">
        <v>1446.1406909145455</v>
      </c>
      <c r="AU25" s="155">
        <v>1429.323612850793</v>
      </c>
      <c r="AV25" s="155">
        <v>1411.7186046243582</v>
      </c>
      <c r="AW25" s="155">
        <v>1403.2911035654809</v>
      </c>
      <c r="AX25" s="155">
        <v>1372.6737849472202</v>
      </c>
      <c r="AY25" s="155">
        <v>1363.0076854540441</v>
      </c>
      <c r="AZ25" s="155">
        <v>1338.6097410242483</v>
      </c>
      <c r="BA25" s="155">
        <v>1335.3489387932493</v>
      </c>
      <c r="BB25" s="155">
        <v>1358.1294717236412</v>
      </c>
      <c r="BC25" s="155">
        <v>1362.3494515427371</v>
      </c>
      <c r="BD25" s="155">
        <v>1361.654975345528</v>
      </c>
      <c r="BE25" s="155">
        <v>1370.4304966000311</v>
      </c>
      <c r="BF25" s="155">
        <v>1364.6277074173677</v>
      </c>
      <c r="BG25" s="155">
        <v>1367.4820459572597</v>
      </c>
      <c r="BH25" s="155">
        <v>1357.1255866645322</v>
      </c>
      <c r="BI25" s="155">
        <v>1374.037349208248</v>
      </c>
      <c r="BJ25" s="155">
        <v>1377.198585075304</v>
      </c>
      <c r="BK25" s="155">
        <v>1394.5496793906439</v>
      </c>
      <c r="BL25" s="155">
        <v>1400.4672672817799</v>
      </c>
      <c r="BM25" s="155">
        <v>1419.8023430340381</v>
      </c>
      <c r="BN25" s="155">
        <v>1426.8512730036996</v>
      </c>
      <c r="BO25" s="155">
        <v>1427.203048446215</v>
      </c>
      <c r="BP25" s="155">
        <v>1414.3792558034986</v>
      </c>
      <c r="BQ25" s="155">
        <v>1428.179772817975</v>
      </c>
      <c r="BR25" s="155">
        <v>1434.7834352122977</v>
      </c>
      <c r="BS25" s="155">
        <v>1421.1994826031614</v>
      </c>
      <c r="BT25" s="155">
        <v>1409.445893567783</v>
      </c>
      <c r="BU25" s="155">
        <v>1394.4941168286057</v>
      </c>
      <c r="BV25" s="155">
        <v>1413.7409747979086</v>
      </c>
      <c r="BW25" s="155">
        <v>1418.2035347640037</v>
      </c>
      <c r="BX25" s="155">
        <v>1354.9895282782165</v>
      </c>
      <c r="BY25" s="155">
        <v>1449.9182300070458</v>
      </c>
      <c r="BZ25" s="155">
        <v>1465.5550961455137</v>
      </c>
      <c r="CA25" s="155">
        <v>1483.6569943968761</v>
      </c>
      <c r="CB25" s="155">
        <v>1507.9033860790082</v>
      </c>
      <c r="CC25" s="155">
        <v>1524.477267812723</v>
      </c>
      <c r="CD25" s="155">
        <v>1518.9170196043158</v>
      </c>
      <c r="CE25" s="155">
        <v>1522.1006125394151</v>
      </c>
      <c r="CF25" s="155">
        <v>1533.614597775706</v>
      </c>
      <c r="CG25" s="155">
        <v>1560.1471797660943</v>
      </c>
      <c r="CH25" s="155">
        <v>1579.2459736812204</v>
      </c>
      <c r="CI25" s="155">
        <v>1582.475566792032</v>
      </c>
      <c r="CJ25" s="155">
        <v>1583.2228700471255</v>
      </c>
      <c r="CK25" s="155">
        <v>1555.038642228398</v>
      </c>
      <c r="CL25" s="155">
        <v>1544.797430879234</v>
      </c>
      <c r="CM25" s="155">
        <v>1536.5732258995456</v>
      </c>
      <c r="CN25" s="36">
        <v>1528.8278772216302</v>
      </c>
      <c r="CO25" s="36">
        <v>1537.180379086582</v>
      </c>
      <c r="CP25" s="36">
        <v>1532.3797786397008</v>
      </c>
      <c r="CQ25" s="36">
        <v>1530.4471571052427</v>
      </c>
      <c r="CR25" s="36">
        <v>1535.92989900958</v>
      </c>
      <c r="CS25" s="36">
        <v>1550.760195978986</v>
      </c>
      <c r="CT25" s="36">
        <v>1554.565190486656</v>
      </c>
      <c r="CU25" s="155">
        <v>1560.1555771012415</v>
      </c>
      <c r="CV25" s="155">
        <v>1560.513645785419</v>
      </c>
      <c r="CW25" s="155">
        <v>1559.1414402768262</v>
      </c>
      <c r="CX25" s="155">
        <v>1566.97536456177</v>
      </c>
      <c r="CY25" s="155">
        <v>1568.5904794964845</v>
      </c>
      <c r="CZ25" s="155">
        <v>1563.7412136389455</v>
      </c>
      <c r="DA25" s="155">
        <v>1563.829948845266</v>
      </c>
      <c r="DB25" s="155">
        <v>1571.753849474334</v>
      </c>
      <c r="DC25" s="190">
        <v>1581.4627577313486</v>
      </c>
      <c r="DD25" s="190">
        <v>1590.5801984254051</v>
      </c>
      <c r="DE25" s="190">
        <v>1597.47125619561</v>
      </c>
      <c r="DF25" s="190">
        <v>1589.3153247535151</v>
      </c>
      <c r="DG25" s="190">
        <v>1599.7207254867753</v>
      </c>
      <c r="DH25" s="190">
        <v>1593.0633042878005</v>
      </c>
      <c r="DI25" s="190">
        <v>1596.4090215252018</v>
      </c>
      <c r="DJ25" s="190">
        <v>1620.2398989009855</v>
      </c>
      <c r="DK25" s="190">
        <v>1636.3963846952086</v>
      </c>
      <c r="DL25" s="190">
        <v>1667.756547368262</v>
      </c>
      <c r="DM25" s="190">
        <v>1673.8858661143738</v>
      </c>
      <c r="DN25" s="190">
        <v>1679.264241489359</v>
      </c>
      <c r="DO25" s="190">
        <v>1692.4259176882974</v>
      </c>
      <c r="DP25" s="190">
        <v>1716.5734369959532</v>
      </c>
      <c r="DQ25" s="190">
        <v>1726.4797925686603</v>
      </c>
      <c r="DR25" s="190">
        <v>1727.7873089138247</v>
      </c>
      <c r="DS25" s="190">
        <v>1717.94227201645</v>
      </c>
      <c r="DT25" s="190">
        <v>1722.3890149555523</v>
      </c>
      <c r="DU25" s="190">
        <v>1741.027317451869</v>
      </c>
      <c r="DV25" s="190">
        <v>1740.4886803549543</v>
      </c>
    </row>
    <row r="26" spans="1:126" ht="15.75">
      <c r="A26" s="46" t="s">
        <v>166</v>
      </c>
      <c r="B26" s="155">
        <v>116951.14730091991</v>
      </c>
      <c r="C26" s="155">
        <v>117892.12750887006</v>
      </c>
      <c r="D26" s="155">
        <v>121037.55180473856</v>
      </c>
      <c r="E26" s="155">
        <v>125486.48961934619</v>
      </c>
      <c r="F26" s="155">
        <v>125988.51090877432</v>
      </c>
      <c r="G26" s="155">
        <v>123832.35134587997</v>
      </c>
      <c r="H26" s="155">
        <v>124179.66081412749</v>
      </c>
      <c r="I26" s="155">
        <v>125486.79094495351</v>
      </c>
      <c r="J26" s="155">
        <v>124647.45212397385</v>
      </c>
      <c r="K26" s="155">
        <v>130677.4410656498</v>
      </c>
      <c r="L26" s="155">
        <v>130637.09828200936</v>
      </c>
      <c r="M26" s="155">
        <v>132460.8529025645</v>
      </c>
      <c r="N26" s="155">
        <v>134610.15048916053</v>
      </c>
      <c r="O26" s="155">
        <v>137888.10789049315</v>
      </c>
      <c r="P26" s="155">
        <v>137670.30952773872</v>
      </c>
      <c r="Q26" s="155">
        <v>162511.05746666974</v>
      </c>
      <c r="R26" s="155">
        <v>139072.63492915314</v>
      </c>
      <c r="S26" s="155">
        <v>167007.9824160179</v>
      </c>
      <c r="T26" s="155">
        <v>150269.61883589384</v>
      </c>
      <c r="U26" s="155">
        <v>151760.3026877441</v>
      </c>
      <c r="V26" s="155">
        <v>177898.00529944967</v>
      </c>
      <c r="W26" s="155">
        <v>179858.33924789348</v>
      </c>
      <c r="X26" s="155">
        <v>182825.6265571795</v>
      </c>
      <c r="Y26" s="155">
        <v>191124.79545840572</v>
      </c>
      <c r="Z26" s="155">
        <v>198745.8771008113</v>
      </c>
      <c r="AA26" s="155">
        <v>189301.78136615106</v>
      </c>
      <c r="AB26" s="155">
        <v>187290.3666545659</v>
      </c>
      <c r="AC26" s="155">
        <v>184824.24550871778</v>
      </c>
      <c r="AD26" s="155">
        <v>184893.12109581367</v>
      </c>
      <c r="AE26" s="155">
        <v>186976.73228714953</v>
      </c>
      <c r="AF26" s="155">
        <v>187292.30149623164</v>
      </c>
      <c r="AG26" s="155">
        <v>187198.86128793418</v>
      </c>
      <c r="AH26" s="155">
        <v>187683.58877178765</v>
      </c>
      <c r="AI26" s="155">
        <v>186969.76819725786</v>
      </c>
      <c r="AJ26" s="155">
        <v>187441.22193578424</v>
      </c>
      <c r="AK26" s="155">
        <v>187505.08462912677</v>
      </c>
      <c r="AL26" s="155">
        <v>190444.88100295592</v>
      </c>
      <c r="AM26" s="155">
        <v>187290.3666545659</v>
      </c>
      <c r="AN26" s="155">
        <v>193663.06135687602</v>
      </c>
      <c r="AO26" s="155">
        <v>190000.1478165917</v>
      </c>
      <c r="AP26" s="155">
        <v>193078.10769937793</v>
      </c>
      <c r="AQ26" s="155">
        <v>194549.03149853586</v>
      </c>
      <c r="AR26" s="155">
        <v>194915.28400587584</v>
      </c>
      <c r="AS26" s="155">
        <v>195504.29317100198</v>
      </c>
      <c r="AT26" s="155">
        <v>193326.30288989536</v>
      </c>
      <c r="AU26" s="155">
        <v>191092.22389318998</v>
      </c>
      <c r="AV26" s="155">
        <v>189507.90647766675</v>
      </c>
      <c r="AW26" s="155">
        <v>188723.8838702283</v>
      </c>
      <c r="AX26" s="155">
        <v>185391.29927146883</v>
      </c>
      <c r="AY26" s="155">
        <v>184392.82315753837</v>
      </c>
      <c r="AZ26" s="155">
        <v>181500.58814641132</v>
      </c>
      <c r="BA26" s="155">
        <v>180927.02758638965</v>
      </c>
      <c r="BB26" s="155">
        <v>182706.27414580266</v>
      </c>
      <c r="BC26" s="155">
        <v>183130.37745314706</v>
      </c>
      <c r="BD26" s="155">
        <v>182786.6725345095</v>
      </c>
      <c r="BE26" s="155">
        <v>183891.52173798103</v>
      </c>
      <c r="BF26" s="155">
        <v>184766.8224837648</v>
      </c>
      <c r="BG26" s="155">
        <v>184385.69395679215</v>
      </c>
      <c r="BH26" s="155">
        <v>183586.9833316002</v>
      </c>
      <c r="BI26" s="155">
        <v>185754.46237818684</v>
      </c>
      <c r="BJ26" s="155">
        <v>185971.15865184736</v>
      </c>
      <c r="BK26" s="155">
        <v>187888.92015499886</v>
      </c>
      <c r="BL26" s="155">
        <v>207037.27958346574</v>
      </c>
      <c r="BM26" s="155">
        <v>209219.04304719318</v>
      </c>
      <c r="BN26" s="155">
        <v>208990.86376061474</v>
      </c>
      <c r="BO26" s="155">
        <v>209218.6678654099</v>
      </c>
      <c r="BP26" s="155">
        <v>207812.20593095516</v>
      </c>
      <c r="BQ26" s="155">
        <v>209457.82287199452</v>
      </c>
      <c r="BR26" s="155">
        <v>209709.38910169067</v>
      </c>
      <c r="BS26" s="155">
        <v>207434.42012985575</v>
      </c>
      <c r="BT26" s="155">
        <v>206487.24671937508</v>
      </c>
      <c r="BU26" s="155">
        <v>205247.27365296648</v>
      </c>
      <c r="BV26" s="155">
        <v>206918.29363642776</v>
      </c>
      <c r="BW26" s="155">
        <v>206811.53841562968</v>
      </c>
      <c r="BX26" s="155">
        <v>199890.87858011018</v>
      </c>
      <c r="BY26" s="155">
        <v>209404.47680724127</v>
      </c>
      <c r="BZ26" s="155">
        <v>210990.83900815787</v>
      </c>
      <c r="CA26" s="155">
        <v>212577.56984794143</v>
      </c>
      <c r="CB26" s="155">
        <v>215122.47233862095</v>
      </c>
      <c r="CC26" s="155">
        <v>216484.4079383774</v>
      </c>
      <c r="CD26" s="155">
        <v>214839.85525996596</v>
      </c>
      <c r="CE26" s="155">
        <v>215378.09372088296</v>
      </c>
      <c r="CF26" s="155">
        <v>216696.16570109272</v>
      </c>
      <c r="CG26" s="155">
        <v>218967.17662482226</v>
      </c>
      <c r="CH26" s="155">
        <v>220708.69195733793</v>
      </c>
      <c r="CI26" s="155">
        <v>220406.2342781762</v>
      </c>
      <c r="CJ26" s="155">
        <v>219532.11759609566</v>
      </c>
      <c r="CK26" s="155">
        <v>216625.77104783806</v>
      </c>
      <c r="CL26" s="155">
        <v>215241.91206288006</v>
      </c>
      <c r="CM26" s="155">
        <v>214509.4108345246</v>
      </c>
      <c r="CN26" s="36">
        <v>213775.415340016</v>
      </c>
      <c r="CO26" s="36">
        <v>213494.63144320514</v>
      </c>
      <c r="CP26" s="36">
        <v>213218.6303024595</v>
      </c>
      <c r="CQ26" s="36">
        <v>213274.1136350189</v>
      </c>
      <c r="CR26" s="36">
        <v>214011.20732788922</v>
      </c>
      <c r="CS26" s="36">
        <v>215267.73441333676</v>
      </c>
      <c r="CT26" s="36">
        <v>215167.42440113638</v>
      </c>
      <c r="CU26" s="155">
        <v>215189.14865953027</v>
      </c>
      <c r="CV26" s="155">
        <v>215205.7846249593</v>
      </c>
      <c r="CW26" s="155">
        <v>214725.47823857857</v>
      </c>
      <c r="CX26" s="155">
        <v>215666.73236656882</v>
      </c>
      <c r="CY26" s="155">
        <v>215067.10362170602</v>
      </c>
      <c r="CZ26" s="155">
        <v>214691.13789480072</v>
      </c>
      <c r="DA26" s="155">
        <v>213126.59654952385</v>
      </c>
      <c r="DB26" s="155">
        <v>214051.07304678793</v>
      </c>
      <c r="DC26" s="190">
        <v>214933.71798923894</v>
      </c>
      <c r="DD26" s="190">
        <v>216003.67728062117</v>
      </c>
      <c r="DE26" s="190">
        <v>216417.83880506014</v>
      </c>
      <c r="DF26" s="190">
        <v>215286.69039885257</v>
      </c>
      <c r="DG26" s="190">
        <v>216330.5872449395</v>
      </c>
      <c r="DH26" s="190">
        <v>214348.04827591914</v>
      </c>
      <c r="DI26" s="190">
        <v>214455.06560381732</v>
      </c>
      <c r="DJ26" s="190">
        <v>216882.22449096438</v>
      </c>
      <c r="DK26" s="190">
        <v>218599.47319735723</v>
      </c>
      <c r="DL26" s="190">
        <v>221314.27896685578</v>
      </c>
      <c r="DM26" s="190">
        <v>220364.63904482464</v>
      </c>
      <c r="DN26" s="190">
        <v>220291.46635029744</v>
      </c>
      <c r="DO26" s="190">
        <v>221688.76897351022</v>
      </c>
      <c r="DP26" s="190">
        <v>224118.71156163278</v>
      </c>
      <c r="DQ26" s="190">
        <v>225200.84344867873</v>
      </c>
      <c r="DR26" s="190">
        <v>223697.5826039201</v>
      </c>
      <c r="DS26" s="190">
        <v>221621.6464858428</v>
      </c>
      <c r="DT26" s="190">
        <v>221803.35281226144</v>
      </c>
      <c r="DU26" s="190">
        <v>223435.6322242885</v>
      </c>
      <c r="DV26" s="190">
        <v>223544.13141522574</v>
      </c>
    </row>
    <row r="27" spans="1:126" ht="15.75">
      <c r="A27" s="92" t="s">
        <v>33</v>
      </c>
      <c r="B27" s="155">
        <f aca="true" t="shared" si="26" ref="B27:K27">SUM(B28,B31)</f>
        <v>7530.989079337903</v>
      </c>
      <c r="C27" s="155">
        <f t="shared" si="26"/>
        <v>7558.051805932397</v>
      </c>
      <c r="D27" s="155">
        <f t="shared" si="26"/>
        <v>7647.456335715695</v>
      </c>
      <c r="E27" s="155">
        <f t="shared" si="26"/>
        <v>7789.651125032984</v>
      </c>
      <c r="F27" s="155">
        <f t="shared" si="26"/>
        <v>7754.135584242584</v>
      </c>
      <c r="G27" s="155">
        <f t="shared" si="26"/>
        <v>7284.099341375428</v>
      </c>
      <c r="H27" s="155">
        <f t="shared" si="26"/>
        <v>7291.106356574151</v>
      </c>
      <c r="I27" s="155">
        <f t="shared" si="26"/>
        <v>7373.34807026652</v>
      </c>
      <c r="J27" s="155">
        <f t="shared" si="26"/>
        <v>7036.516345463862</v>
      </c>
      <c r="K27" s="155">
        <f t="shared" si="26"/>
        <v>7077.41919548715</v>
      </c>
      <c r="L27" s="155">
        <f aca="true" t="shared" si="27" ref="L27:AQ27">SUM(L28,L31)</f>
        <v>7199.8188273335</v>
      </c>
      <c r="M27" s="155">
        <f t="shared" si="27"/>
        <v>6625.92881565549</v>
      </c>
      <c r="N27" s="155">
        <f t="shared" si="27"/>
        <v>4107.16356887662</v>
      </c>
      <c r="O27" s="155">
        <f t="shared" si="27"/>
        <v>4242.01482142408</v>
      </c>
      <c r="P27" s="155">
        <f t="shared" si="27"/>
        <v>4207.50204301687</v>
      </c>
      <c r="Q27" s="155">
        <f t="shared" si="27"/>
        <v>4178.971461509355</v>
      </c>
      <c r="R27" s="155">
        <f t="shared" si="27"/>
        <v>4098.332779282743</v>
      </c>
      <c r="S27" s="155">
        <f t="shared" si="27"/>
        <v>4085.63913384251</v>
      </c>
      <c r="T27" s="155">
        <f t="shared" si="27"/>
        <v>4242.91998139104</v>
      </c>
      <c r="U27" s="155">
        <f t="shared" si="27"/>
        <v>3509.5497460269303</v>
      </c>
      <c r="V27" s="155">
        <f t="shared" si="27"/>
        <v>3580.0273860649204</v>
      </c>
      <c r="W27" s="155">
        <f t="shared" si="27"/>
        <v>3642.9937038212806</v>
      </c>
      <c r="X27" s="155">
        <f t="shared" si="27"/>
        <v>3474.65601193397</v>
      </c>
      <c r="Y27" s="155">
        <f t="shared" si="27"/>
        <v>2683.64976</v>
      </c>
      <c r="Z27" s="155">
        <f t="shared" si="27"/>
        <v>2908.774242</v>
      </c>
      <c r="AA27" s="155">
        <f t="shared" si="27"/>
        <v>2813.18004</v>
      </c>
      <c r="AB27" s="155">
        <f t="shared" si="27"/>
        <v>2860.5967326019813</v>
      </c>
      <c r="AC27" s="155">
        <f t="shared" si="27"/>
        <v>2767.413</v>
      </c>
      <c r="AD27" s="155">
        <f t="shared" si="27"/>
        <v>2767.413</v>
      </c>
      <c r="AE27" s="155">
        <f t="shared" si="27"/>
        <v>2804.5218309811967</v>
      </c>
      <c r="AF27" s="155">
        <f t="shared" si="27"/>
        <v>2778.22908</v>
      </c>
      <c r="AG27" s="155">
        <f t="shared" si="27"/>
        <v>2765.06274</v>
      </c>
      <c r="AH27" s="155">
        <f t="shared" si="27"/>
        <v>2798.74188</v>
      </c>
      <c r="AI27" s="155">
        <f t="shared" si="27"/>
        <v>2547.10942</v>
      </c>
      <c r="AJ27" s="155">
        <f t="shared" si="27"/>
        <v>2591.3391226</v>
      </c>
      <c r="AK27" s="155">
        <f t="shared" si="27"/>
        <v>2582.6</v>
      </c>
      <c r="AL27" s="155">
        <f t="shared" si="27"/>
        <v>2610.9378</v>
      </c>
      <c r="AM27" s="155">
        <f t="shared" si="27"/>
        <v>2860.5967326019813</v>
      </c>
      <c r="AN27" s="155">
        <f t="shared" si="27"/>
        <v>2617.1378</v>
      </c>
      <c r="AO27" s="155">
        <f t="shared" si="27"/>
        <v>2617.1378</v>
      </c>
      <c r="AP27" s="155">
        <f t="shared" si="27"/>
        <v>2422.72778402</v>
      </c>
      <c r="AQ27" s="155">
        <f t="shared" si="27"/>
        <v>2434.39744028</v>
      </c>
      <c r="AR27" s="155">
        <f aca="true" t="shared" si="28" ref="AR27:BU27">SUM(AR28,AR31)</f>
        <v>2435.548992</v>
      </c>
      <c r="AS27" s="155">
        <f t="shared" si="28"/>
        <v>2427.1594109000002</v>
      </c>
      <c r="AT27" s="155">
        <f t="shared" si="28"/>
        <v>2395.3965954</v>
      </c>
      <c r="AU27" s="155">
        <f t="shared" si="28"/>
        <v>2444.6568654000002</v>
      </c>
      <c r="AV27" s="155">
        <f t="shared" si="28"/>
        <v>2395.747072</v>
      </c>
      <c r="AW27" s="155">
        <f t="shared" si="28"/>
        <v>2410.068722</v>
      </c>
      <c r="AX27" s="155">
        <f t="shared" si="28"/>
        <v>2342.45238</v>
      </c>
      <c r="AY27" s="155">
        <f t="shared" si="28"/>
        <v>2468.86229482</v>
      </c>
      <c r="AZ27" s="155">
        <f t="shared" si="28"/>
        <v>2345.3326542000004</v>
      </c>
      <c r="BA27" s="155">
        <f t="shared" si="28"/>
        <v>2265.548846668999</v>
      </c>
      <c r="BB27" s="155">
        <f t="shared" si="28"/>
        <v>2323.0824148870715</v>
      </c>
      <c r="BC27" s="155">
        <f t="shared" si="28"/>
        <v>2371.609815716331</v>
      </c>
      <c r="BD27" s="155">
        <f t="shared" si="28"/>
        <v>2281.5639114004757</v>
      </c>
      <c r="BE27" s="155">
        <f t="shared" si="28"/>
        <v>2332.9519266778157</v>
      </c>
      <c r="BF27" s="155">
        <f t="shared" si="28"/>
        <v>2328.0063868999964</v>
      </c>
      <c r="BG27" s="155">
        <f t="shared" si="28"/>
        <v>2215.9158048519575</v>
      </c>
      <c r="BH27" s="155">
        <f t="shared" si="28"/>
        <v>2110.9023478497425</v>
      </c>
      <c r="BI27" s="155">
        <f t="shared" si="28"/>
        <v>2249.396514027892</v>
      </c>
      <c r="BJ27" s="155">
        <f t="shared" si="28"/>
        <v>2198.7298614625593</v>
      </c>
      <c r="BK27" s="155">
        <f t="shared" si="28"/>
        <v>2261.793069491689</v>
      </c>
      <c r="BL27" s="155">
        <f t="shared" si="28"/>
        <v>2238.9706506480006</v>
      </c>
      <c r="BM27" s="155">
        <f t="shared" si="28"/>
        <v>2261.1427227291206</v>
      </c>
      <c r="BN27" s="155">
        <f t="shared" si="28"/>
        <v>2178.678356707233</v>
      </c>
      <c r="BO27" s="155">
        <f t="shared" si="28"/>
        <v>2175.3172851725767</v>
      </c>
      <c r="BP27" s="155">
        <f t="shared" si="28"/>
        <v>2181.0846818688756</v>
      </c>
      <c r="BQ27" s="155">
        <f t="shared" si="28"/>
        <v>2181.0846818688756</v>
      </c>
      <c r="BR27" s="155">
        <f t="shared" si="28"/>
        <v>2229.2904508427027</v>
      </c>
      <c r="BS27" s="155">
        <f t="shared" si="28"/>
        <v>2173.7218421160924</v>
      </c>
      <c r="BT27" s="155">
        <f t="shared" si="28"/>
        <v>2142.7942502956985</v>
      </c>
      <c r="BU27" s="155">
        <f t="shared" si="28"/>
        <v>2209.8389910430747</v>
      </c>
      <c r="BV27" s="155">
        <f aca="true" t="shared" si="29" ref="BV27:CL27">SUM(BV28,BV31)</f>
        <v>2160.0068589623584</v>
      </c>
      <c r="BW27" s="155">
        <f t="shared" si="29"/>
        <v>2012.8571225016144</v>
      </c>
      <c r="BX27" s="155">
        <f t="shared" si="29"/>
        <v>2131.1966431293254</v>
      </c>
      <c r="BY27" s="155">
        <f t="shared" si="29"/>
        <v>2178.4095421560796</v>
      </c>
      <c r="BZ27" s="155">
        <f t="shared" si="29"/>
        <v>2165.7698824788304</v>
      </c>
      <c r="CA27" s="155">
        <f t="shared" si="29"/>
        <v>2193.6805703008613</v>
      </c>
      <c r="CB27" s="155">
        <f t="shared" si="29"/>
        <v>2202.426257526791</v>
      </c>
      <c r="CC27" s="155">
        <f t="shared" si="29"/>
        <v>2163.471848577507</v>
      </c>
      <c r="CD27" s="155">
        <f t="shared" si="29"/>
        <v>2004.6870370746203</v>
      </c>
      <c r="CE27" s="155">
        <f t="shared" si="29"/>
        <v>2034.6617855205982</v>
      </c>
      <c r="CF27" s="155">
        <f t="shared" si="29"/>
        <v>2007.9502077917025</v>
      </c>
      <c r="CG27" s="155">
        <f t="shared" si="29"/>
        <v>2066.9674665502985</v>
      </c>
      <c r="CH27" s="155">
        <v>2020.2040008196866</v>
      </c>
      <c r="CI27" s="155">
        <v>2020.856961430471</v>
      </c>
      <c r="CJ27" s="155">
        <f t="shared" si="29"/>
        <v>1943.3008387469213</v>
      </c>
      <c r="CK27" s="155">
        <f>SUM(CK28,CK31)</f>
        <v>1914.105357104059</v>
      </c>
      <c r="CL27" s="155">
        <f t="shared" si="29"/>
        <v>1983.1995604344468</v>
      </c>
      <c r="CM27" s="155">
        <f>SUM(CM28,CM31)</f>
        <v>1980.5601251120445</v>
      </c>
      <c r="CN27" s="36">
        <f>SUM(CN28,CN31)</f>
        <v>1951.7059854698389</v>
      </c>
      <c r="CO27" s="36">
        <f>SUM(CO28,CO31)</f>
        <v>1951.7059854698389</v>
      </c>
      <c r="CP27" s="36">
        <f>SUM(CP28,CP31)</f>
        <v>1808.9174383064133</v>
      </c>
      <c r="CQ27" s="36">
        <v>1852.9471567426974</v>
      </c>
      <c r="CR27" s="36">
        <v>1867.63656922429</v>
      </c>
      <c r="CS27" s="36">
        <f>SUM(CS28,CS31)</f>
        <v>1872.812814738047</v>
      </c>
      <c r="CT27" s="36">
        <v>1864.506648787833</v>
      </c>
      <c r="CU27" s="155">
        <v>1874.472408761176</v>
      </c>
      <c r="CV27" s="155">
        <v>1754.8195094376258</v>
      </c>
      <c r="CW27" s="155">
        <v>1766.1894125068777</v>
      </c>
      <c r="CX27" s="2">
        <v>1781.257308526237</v>
      </c>
      <c r="CY27" s="155">
        <v>1748.5356887642604</v>
      </c>
      <c r="CZ27" s="155">
        <v>1777.9711796568931</v>
      </c>
      <c r="DA27" s="155">
        <v>1775.051342343466</v>
      </c>
      <c r="DB27" s="155">
        <v>1807.0909561740418</v>
      </c>
      <c r="DC27" s="190">
        <v>1592.5122074290844</v>
      </c>
      <c r="DD27" s="190">
        <v>1597.6052383278363</v>
      </c>
      <c r="DE27" s="190">
        <v>1602.4611399913197</v>
      </c>
      <c r="DF27" s="190">
        <v>1607.48734912608</v>
      </c>
      <c r="DG27" s="190">
        <v>1612.226521086244</v>
      </c>
      <c r="DH27" s="190">
        <v>1617.3624053748654</v>
      </c>
      <c r="DI27" s="190">
        <v>1621.7024237589214</v>
      </c>
      <c r="DJ27" s="190">
        <v>1626.2037383747108</v>
      </c>
      <c r="DK27" s="190">
        <v>1631.0290112523762</v>
      </c>
      <c r="DL27" s="190">
        <v>1635.649634230603</v>
      </c>
      <c r="DM27" s="190">
        <v>1640.5430076308037</v>
      </c>
      <c r="DN27" s="190">
        <v>1434.0648548066765</v>
      </c>
      <c r="DO27" s="190">
        <v>1437.7236120460682</v>
      </c>
      <c r="DP27" s="190">
        <v>1441.3681749938828</v>
      </c>
      <c r="DQ27" s="190">
        <v>1444.8887388550174</v>
      </c>
      <c r="DR27" s="190">
        <v>1448.119843964881</v>
      </c>
      <c r="DS27" s="190">
        <v>1451.9373891526966</v>
      </c>
      <c r="DT27" s="190">
        <v>1451.2492187309335</v>
      </c>
      <c r="DU27" s="190">
        <v>1460.87279962081</v>
      </c>
      <c r="DV27" s="190">
        <v>1468.3350235814348</v>
      </c>
    </row>
    <row r="28" spans="1:126" ht="18">
      <c r="A28" s="92" t="s">
        <v>3</v>
      </c>
      <c r="B28" s="154">
        <f aca="true" t="shared" si="30" ref="B28:Z28">SUM(B29,B30)</f>
        <v>0</v>
      </c>
      <c r="C28" s="154">
        <f t="shared" si="30"/>
        <v>0</v>
      </c>
      <c r="D28" s="154">
        <f t="shared" si="30"/>
        <v>0</v>
      </c>
      <c r="E28" s="154">
        <f t="shared" si="30"/>
        <v>0</v>
      </c>
      <c r="F28" s="154">
        <f t="shared" si="30"/>
        <v>0</v>
      </c>
      <c r="G28" s="154">
        <f t="shared" si="30"/>
        <v>0</v>
      </c>
      <c r="H28" s="154">
        <f t="shared" si="30"/>
        <v>0</v>
      </c>
      <c r="I28" s="154">
        <f t="shared" si="30"/>
        <v>0</v>
      </c>
      <c r="J28" s="154">
        <f t="shared" si="30"/>
        <v>0</v>
      </c>
      <c r="K28" s="154">
        <f t="shared" si="30"/>
        <v>0</v>
      </c>
      <c r="L28" s="154">
        <f t="shared" si="30"/>
        <v>0</v>
      </c>
      <c r="M28" s="154">
        <f t="shared" si="30"/>
        <v>0</v>
      </c>
      <c r="N28" s="157">
        <f t="shared" si="30"/>
        <v>0</v>
      </c>
      <c r="O28" s="157">
        <f t="shared" si="30"/>
        <v>0</v>
      </c>
      <c r="P28" s="157">
        <f t="shared" si="30"/>
        <v>0</v>
      </c>
      <c r="Q28" s="157">
        <f t="shared" si="30"/>
        <v>0</v>
      </c>
      <c r="R28" s="157">
        <f t="shared" si="30"/>
        <v>0</v>
      </c>
      <c r="S28" s="157">
        <f t="shared" si="30"/>
        <v>0</v>
      </c>
      <c r="T28" s="157">
        <f t="shared" si="30"/>
        <v>0</v>
      </c>
      <c r="U28" s="157">
        <f t="shared" si="30"/>
        <v>0</v>
      </c>
      <c r="V28" s="157">
        <f t="shared" si="30"/>
        <v>0</v>
      </c>
      <c r="W28" s="157">
        <f t="shared" si="30"/>
        <v>0</v>
      </c>
      <c r="X28" s="157">
        <f>SUM(X29,X30)</f>
        <v>0</v>
      </c>
      <c r="Y28" s="157">
        <f t="shared" si="30"/>
        <v>0</v>
      </c>
      <c r="Z28" s="157">
        <f t="shared" si="30"/>
        <v>0</v>
      </c>
      <c r="AA28" s="157">
        <f aca="true" t="shared" si="31" ref="AA28:AK28">SUM(AA29,AA30)</f>
        <v>0</v>
      </c>
      <c r="AB28" s="157">
        <f t="shared" si="31"/>
        <v>0</v>
      </c>
      <c r="AC28" s="157">
        <f t="shared" si="31"/>
        <v>0</v>
      </c>
      <c r="AD28" s="157">
        <f t="shared" si="31"/>
        <v>0</v>
      </c>
      <c r="AE28" s="157">
        <f t="shared" si="31"/>
        <v>0</v>
      </c>
      <c r="AF28" s="157">
        <f t="shared" si="31"/>
        <v>0</v>
      </c>
      <c r="AG28" s="157">
        <f t="shared" si="31"/>
        <v>0</v>
      </c>
      <c r="AH28" s="157">
        <f t="shared" si="31"/>
        <v>0</v>
      </c>
      <c r="AI28" s="157">
        <f t="shared" si="31"/>
        <v>0</v>
      </c>
      <c r="AJ28" s="157">
        <f t="shared" si="31"/>
        <v>0</v>
      </c>
      <c r="AK28" s="157">
        <f t="shared" si="31"/>
        <v>0</v>
      </c>
      <c r="AL28" s="157">
        <f>SUM(AL29,AL30)</f>
        <v>0</v>
      </c>
      <c r="AM28" s="157">
        <f aca="true" t="shared" si="32" ref="AM28:CL28">SUM(AM29,AM30)</f>
        <v>0</v>
      </c>
      <c r="AN28" s="157">
        <f t="shared" si="32"/>
        <v>0</v>
      </c>
      <c r="AO28" s="157">
        <f t="shared" si="32"/>
        <v>0</v>
      </c>
      <c r="AP28" s="157">
        <f t="shared" si="32"/>
        <v>0</v>
      </c>
      <c r="AQ28" s="157">
        <f t="shared" si="32"/>
        <v>0</v>
      </c>
      <c r="AR28" s="157">
        <f t="shared" si="32"/>
        <v>0</v>
      </c>
      <c r="AS28" s="157">
        <f t="shared" si="32"/>
        <v>0</v>
      </c>
      <c r="AT28" s="157">
        <f t="shared" si="32"/>
        <v>0</v>
      </c>
      <c r="AU28" s="157">
        <f t="shared" si="32"/>
        <v>0</v>
      </c>
      <c r="AV28" s="157">
        <f t="shared" si="32"/>
        <v>0</v>
      </c>
      <c r="AW28" s="157">
        <f t="shared" si="32"/>
        <v>0</v>
      </c>
      <c r="AX28" s="157">
        <f t="shared" si="32"/>
        <v>0</v>
      </c>
      <c r="AY28" s="157">
        <f t="shared" si="32"/>
        <v>0</v>
      </c>
      <c r="AZ28" s="157">
        <f t="shared" si="32"/>
        <v>0</v>
      </c>
      <c r="BA28" s="157">
        <f t="shared" si="32"/>
        <v>0</v>
      </c>
      <c r="BB28" s="157">
        <f t="shared" si="32"/>
        <v>0</v>
      </c>
      <c r="BC28" s="157">
        <f t="shared" si="32"/>
        <v>0</v>
      </c>
      <c r="BD28" s="157">
        <f t="shared" si="32"/>
        <v>0</v>
      </c>
      <c r="BE28" s="157">
        <f t="shared" si="32"/>
        <v>0</v>
      </c>
      <c r="BF28" s="157">
        <f t="shared" si="32"/>
        <v>0</v>
      </c>
      <c r="BG28" s="157">
        <f t="shared" si="32"/>
        <v>0</v>
      </c>
      <c r="BH28" s="157">
        <f t="shared" si="32"/>
        <v>0</v>
      </c>
      <c r="BI28" s="157">
        <f t="shared" si="32"/>
        <v>0</v>
      </c>
      <c r="BJ28" s="157">
        <f t="shared" si="32"/>
        <v>0</v>
      </c>
      <c r="BK28" s="157">
        <f t="shared" si="32"/>
        <v>0</v>
      </c>
      <c r="BL28" s="157">
        <f t="shared" si="32"/>
        <v>0</v>
      </c>
      <c r="BM28" s="157">
        <f t="shared" si="32"/>
        <v>0</v>
      </c>
      <c r="BN28" s="157">
        <f t="shared" si="32"/>
        <v>0</v>
      </c>
      <c r="BO28" s="157">
        <f t="shared" si="32"/>
        <v>0</v>
      </c>
      <c r="BP28" s="157">
        <f t="shared" si="32"/>
        <v>0</v>
      </c>
      <c r="BQ28" s="157">
        <f t="shared" si="32"/>
        <v>0</v>
      </c>
      <c r="BR28" s="157">
        <f t="shared" si="32"/>
        <v>0</v>
      </c>
      <c r="BS28" s="157">
        <f t="shared" si="32"/>
        <v>0</v>
      </c>
      <c r="BT28" s="157">
        <f t="shared" si="32"/>
        <v>0</v>
      </c>
      <c r="BU28" s="157">
        <f t="shared" si="32"/>
        <v>0</v>
      </c>
      <c r="BV28" s="157">
        <f t="shared" si="32"/>
        <v>0</v>
      </c>
      <c r="BW28" s="157">
        <f t="shared" si="32"/>
        <v>0</v>
      </c>
      <c r="BX28" s="157">
        <f t="shared" si="32"/>
        <v>0</v>
      </c>
      <c r="BY28" s="157">
        <f t="shared" si="32"/>
        <v>0</v>
      </c>
      <c r="BZ28" s="157">
        <f t="shared" si="32"/>
        <v>0</v>
      </c>
      <c r="CA28" s="157">
        <f t="shared" si="32"/>
        <v>0</v>
      </c>
      <c r="CB28" s="157">
        <f t="shared" si="32"/>
        <v>0</v>
      </c>
      <c r="CC28" s="157">
        <f t="shared" si="32"/>
        <v>0</v>
      </c>
      <c r="CD28" s="157">
        <f t="shared" si="32"/>
        <v>0</v>
      </c>
      <c r="CE28" s="157">
        <f t="shared" si="32"/>
        <v>0</v>
      </c>
      <c r="CF28" s="157">
        <f t="shared" si="32"/>
        <v>0</v>
      </c>
      <c r="CG28" s="157">
        <f t="shared" si="32"/>
        <v>0</v>
      </c>
      <c r="CH28" s="157">
        <v>0</v>
      </c>
      <c r="CI28" s="157">
        <v>0</v>
      </c>
      <c r="CJ28" s="157">
        <f t="shared" si="32"/>
        <v>0</v>
      </c>
      <c r="CK28" s="157">
        <f>SUM(CK29,CK30)</f>
        <v>0</v>
      </c>
      <c r="CL28" s="157">
        <f t="shared" si="32"/>
        <v>0</v>
      </c>
      <c r="CM28" s="157">
        <f>SUM(CM29,CM30)</f>
        <v>0</v>
      </c>
      <c r="CN28" s="157">
        <f>SUM(CN29,CN30)</f>
        <v>0</v>
      </c>
      <c r="CO28" s="157">
        <f>SUM(CO29,CO30)</f>
        <v>0</v>
      </c>
      <c r="CP28" s="157">
        <f>SUM(CP29,CP30)</f>
        <v>0</v>
      </c>
      <c r="CQ28" s="157">
        <v>0</v>
      </c>
      <c r="CR28" s="157">
        <v>0</v>
      </c>
      <c r="CS28" s="157">
        <f>SUM(CS29,CS30)</f>
        <v>0</v>
      </c>
      <c r="CT28" s="157">
        <v>0</v>
      </c>
      <c r="CU28" s="157">
        <v>0</v>
      </c>
      <c r="CV28" s="157">
        <v>0</v>
      </c>
      <c r="CW28" s="157"/>
      <c r="CX28" s="157">
        <v>0</v>
      </c>
      <c r="CY28" s="157">
        <v>0</v>
      </c>
      <c r="CZ28" s="157">
        <v>0</v>
      </c>
      <c r="DA28" s="157">
        <v>0</v>
      </c>
      <c r="DB28" s="157">
        <v>0</v>
      </c>
      <c r="DC28" s="191">
        <v>0</v>
      </c>
      <c r="DD28" s="191">
        <v>0</v>
      </c>
      <c r="DE28" s="191">
        <v>0</v>
      </c>
      <c r="DF28" s="191">
        <v>0</v>
      </c>
      <c r="DG28" s="191">
        <v>0</v>
      </c>
      <c r="DH28" s="191">
        <v>0</v>
      </c>
      <c r="DI28" s="191">
        <v>0</v>
      </c>
      <c r="DJ28" s="191">
        <v>0</v>
      </c>
      <c r="DK28" s="191">
        <v>0</v>
      </c>
      <c r="DL28" s="191">
        <v>0</v>
      </c>
      <c r="DM28" s="191">
        <v>0</v>
      </c>
      <c r="DN28" s="191">
        <v>0</v>
      </c>
      <c r="DO28" s="191">
        <v>0</v>
      </c>
      <c r="DP28" s="191">
        <v>0</v>
      </c>
      <c r="DQ28" s="191">
        <v>0</v>
      </c>
      <c r="DR28" s="191">
        <v>0</v>
      </c>
      <c r="DS28" s="191">
        <v>0</v>
      </c>
      <c r="DT28" s="191">
        <v>0</v>
      </c>
      <c r="DU28" s="191">
        <v>0</v>
      </c>
      <c r="DV28" s="191">
        <v>0</v>
      </c>
    </row>
    <row r="29" spans="1:126" ht="18">
      <c r="A29" s="46" t="s">
        <v>18</v>
      </c>
      <c r="B29" s="157">
        <v>0</v>
      </c>
      <c r="C29" s="157">
        <v>0</v>
      </c>
      <c r="D29" s="157">
        <v>0</v>
      </c>
      <c r="E29" s="157">
        <v>0</v>
      </c>
      <c r="F29" s="157">
        <v>0</v>
      </c>
      <c r="G29" s="157">
        <v>0</v>
      </c>
      <c r="H29" s="157">
        <v>0</v>
      </c>
      <c r="I29" s="157">
        <v>0</v>
      </c>
      <c r="J29" s="157">
        <v>0</v>
      </c>
      <c r="K29" s="157">
        <v>0</v>
      </c>
      <c r="L29" s="157">
        <v>0</v>
      </c>
      <c r="M29" s="157">
        <v>0</v>
      </c>
      <c r="N29" s="157">
        <v>0</v>
      </c>
      <c r="O29" s="157">
        <v>0</v>
      </c>
      <c r="P29" s="157">
        <v>0</v>
      </c>
      <c r="Q29" s="157">
        <v>0</v>
      </c>
      <c r="R29" s="157">
        <v>0</v>
      </c>
      <c r="S29" s="157">
        <v>0</v>
      </c>
      <c r="T29" s="157">
        <v>0</v>
      </c>
      <c r="U29" s="157">
        <v>0</v>
      </c>
      <c r="V29" s="157">
        <v>0</v>
      </c>
      <c r="W29" s="157">
        <v>0</v>
      </c>
      <c r="X29" s="157">
        <v>0</v>
      </c>
      <c r="Y29" s="157">
        <v>0</v>
      </c>
      <c r="Z29" s="157">
        <v>0</v>
      </c>
      <c r="AA29" s="157">
        <v>0</v>
      </c>
      <c r="AB29" s="157">
        <v>0</v>
      </c>
      <c r="AC29" s="157">
        <v>0</v>
      </c>
      <c r="AD29" s="157">
        <v>0</v>
      </c>
      <c r="AE29" s="157">
        <v>0</v>
      </c>
      <c r="AF29" s="157">
        <v>0</v>
      </c>
      <c r="AG29" s="157">
        <v>0</v>
      </c>
      <c r="AH29" s="157">
        <v>0</v>
      </c>
      <c r="AI29" s="157">
        <v>0</v>
      </c>
      <c r="AJ29" s="157">
        <v>0</v>
      </c>
      <c r="AK29" s="157">
        <v>0</v>
      </c>
      <c r="AL29" s="157">
        <v>0</v>
      </c>
      <c r="AM29" s="157">
        <v>0</v>
      </c>
      <c r="AN29" s="157">
        <v>0</v>
      </c>
      <c r="AO29" s="157">
        <v>0</v>
      </c>
      <c r="AP29" s="157">
        <v>0</v>
      </c>
      <c r="AQ29" s="157">
        <v>0</v>
      </c>
      <c r="AR29" s="157">
        <v>0</v>
      </c>
      <c r="AS29" s="157">
        <v>0</v>
      </c>
      <c r="AT29" s="157">
        <v>0</v>
      </c>
      <c r="AU29" s="157">
        <v>0</v>
      </c>
      <c r="AV29" s="157">
        <v>0</v>
      </c>
      <c r="AW29" s="157">
        <v>0</v>
      </c>
      <c r="AX29" s="157">
        <v>0</v>
      </c>
      <c r="AY29" s="157">
        <v>0</v>
      </c>
      <c r="AZ29" s="157">
        <v>0</v>
      </c>
      <c r="BA29" s="157">
        <v>0</v>
      </c>
      <c r="BB29" s="157">
        <v>0</v>
      </c>
      <c r="BC29" s="157">
        <v>0</v>
      </c>
      <c r="BD29" s="157">
        <v>0</v>
      </c>
      <c r="BE29" s="157">
        <v>0</v>
      </c>
      <c r="BF29" s="157">
        <v>0</v>
      </c>
      <c r="BG29" s="157">
        <v>0</v>
      </c>
      <c r="BH29" s="157">
        <v>0</v>
      </c>
      <c r="BI29" s="157">
        <v>0</v>
      </c>
      <c r="BJ29" s="157">
        <v>0</v>
      </c>
      <c r="BK29" s="157">
        <v>0</v>
      </c>
      <c r="BL29" s="157">
        <v>0</v>
      </c>
      <c r="BM29" s="157">
        <v>0</v>
      </c>
      <c r="BN29" s="157">
        <v>0</v>
      </c>
      <c r="BO29" s="157">
        <v>0</v>
      </c>
      <c r="BP29" s="157">
        <v>0</v>
      </c>
      <c r="BQ29" s="157">
        <v>0</v>
      </c>
      <c r="BR29" s="157">
        <v>0</v>
      </c>
      <c r="BS29" s="157">
        <v>0</v>
      </c>
      <c r="BT29" s="157">
        <v>0</v>
      </c>
      <c r="BU29" s="157">
        <v>0</v>
      </c>
      <c r="BV29" s="157">
        <v>0</v>
      </c>
      <c r="BW29" s="157">
        <v>0</v>
      </c>
      <c r="BX29" s="157">
        <v>0</v>
      </c>
      <c r="BY29" s="157">
        <v>0</v>
      </c>
      <c r="BZ29" s="157">
        <v>0</v>
      </c>
      <c r="CA29" s="157">
        <v>0</v>
      </c>
      <c r="CB29" s="157">
        <v>0</v>
      </c>
      <c r="CC29" s="157">
        <v>0</v>
      </c>
      <c r="CD29" s="157">
        <v>0</v>
      </c>
      <c r="CE29" s="157">
        <v>0</v>
      </c>
      <c r="CF29" s="157">
        <v>0</v>
      </c>
      <c r="CG29" s="157">
        <v>0</v>
      </c>
      <c r="CH29" s="157">
        <v>0</v>
      </c>
      <c r="CI29" s="157">
        <v>0</v>
      </c>
      <c r="CJ29" s="157">
        <v>0</v>
      </c>
      <c r="CK29" s="157">
        <v>0</v>
      </c>
      <c r="CL29" s="157">
        <v>0</v>
      </c>
      <c r="CM29" s="157">
        <v>0</v>
      </c>
      <c r="CN29" s="157">
        <v>0</v>
      </c>
      <c r="CO29" s="157">
        <v>0</v>
      </c>
      <c r="CP29" s="157">
        <v>0</v>
      </c>
      <c r="CQ29" s="157">
        <v>0</v>
      </c>
      <c r="CR29" s="157">
        <v>0</v>
      </c>
      <c r="CS29" s="157">
        <v>0</v>
      </c>
      <c r="CT29" s="157">
        <v>0</v>
      </c>
      <c r="CU29" s="157">
        <v>0</v>
      </c>
      <c r="CV29" s="157">
        <v>0</v>
      </c>
      <c r="CW29" s="157"/>
      <c r="CX29" s="157">
        <v>0</v>
      </c>
      <c r="CY29" s="157">
        <v>0</v>
      </c>
      <c r="CZ29" s="157">
        <v>0</v>
      </c>
      <c r="DA29" s="157">
        <v>0</v>
      </c>
      <c r="DB29" s="157">
        <v>0</v>
      </c>
      <c r="DC29" s="191">
        <v>0</v>
      </c>
      <c r="DD29" s="191">
        <v>0</v>
      </c>
      <c r="DE29" s="191">
        <v>0</v>
      </c>
      <c r="DF29" s="191">
        <v>0</v>
      </c>
      <c r="DG29" s="191">
        <v>0</v>
      </c>
      <c r="DH29" s="191">
        <v>0</v>
      </c>
      <c r="DI29" s="191">
        <v>0</v>
      </c>
      <c r="DJ29" s="191">
        <v>0</v>
      </c>
      <c r="DK29" s="191">
        <v>0</v>
      </c>
      <c r="DL29" s="191">
        <v>0</v>
      </c>
      <c r="DM29" s="191">
        <v>0</v>
      </c>
      <c r="DN29" s="191">
        <v>0</v>
      </c>
      <c r="DO29" s="191">
        <v>0</v>
      </c>
      <c r="DP29" s="191">
        <v>0</v>
      </c>
      <c r="DQ29" s="191">
        <v>0</v>
      </c>
      <c r="DR29" s="191">
        <v>0</v>
      </c>
      <c r="DS29" s="191">
        <v>0</v>
      </c>
      <c r="DT29" s="191">
        <v>0</v>
      </c>
      <c r="DU29" s="191">
        <v>0</v>
      </c>
      <c r="DV29" s="191">
        <v>0</v>
      </c>
    </row>
    <row r="30" spans="1:126" ht="18">
      <c r="A30" s="46" t="s">
        <v>25</v>
      </c>
      <c r="B30" s="157">
        <v>0</v>
      </c>
      <c r="C30" s="157">
        <v>0</v>
      </c>
      <c r="D30" s="157">
        <v>0</v>
      </c>
      <c r="E30" s="157">
        <v>0</v>
      </c>
      <c r="F30" s="157">
        <v>0</v>
      </c>
      <c r="G30" s="157">
        <v>0</v>
      </c>
      <c r="H30" s="157">
        <v>0</v>
      </c>
      <c r="I30" s="157">
        <v>0</v>
      </c>
      <c r="J30" s="157">
        <v>0</v>
      </c>
      <c r="K30" s="157">
        <v>0</v>
      </c>
      <c r="L30" s="157">
        <v>0</v>
      </c>
      <c r="M30" s="157">
        <v>0</v>
      </c>
      <c r="N30" s="157">
        <v>0</v>
      </c>
      <c r="O30" s="157">
        <v>0</v>
      </c>
      <c r="P30" s="157">
        <v>0</v>
      </c>
      <c r="Q30" s="157">
        <v>0</v>
      </c>
      <c r="R30" s="157">
        <v>0</v>
      </c>
      <c r="S30" s="157">
        <v>0</v>
      </c>
      <c r="T30" s="157">
        <v>0</v>
      </c>
      <c r="U30" s="157">
        <v>0</v>
      </c>
      <c r="V30" s="157">
        <v>0</v>
      </c>
      <c r="W30" s="157">
        <v>0</v>
      </c>
      <c r="X30" s="157">
        <v>0</v>
      </c>
      <c r="Y30" s="157">
        <v>0</v>
      </c>
      <c r="Z30" s="157">
        <v>0</v>
      </c>
      <c r="AA30" s="157">
        <v>0</v>
      </c>
      <c r="AB30" s="157">
        <v>0</v>
      </c>
      <c r="AC30" s="157">
        <v>0</v>
      </c>
      <c r="AD30" s="157">
        <v>0</v>
      </c>
      <c r="AE30" s="157">
        <v>0</v>
      </c>
      <c r="AF30" s="157">
        <v>0</v>
      </c>
      <c r="AG30" s="157">
        <v>0</v>
      </c>
      <c r="AH30" s="157">
        <v>0</v>
      </c>
      <c r="AI30" s="157">
        <v>0</v>
      </c>
      <c r="AJ30" s="157">
        <v>0</v>
      </c>
      <c r="AK30" s="157">
        <v>0</v>
      </c>
      <c r="AL30" s="157">
        <v>0</v>
      </c>
      <c r="AM30" s="157">
        <v>0</v>
      </c>
      <c r="AN30" s="157">
        <v>0</v>
      </c>
      <c r="AO30" s="157">
        <v>0</v>
      </c>
      <c r="AP30" s="157">
        <v>0</v>
      </c>
      <c r="AQ30" s="157">
        <v>0</v>
      </c>
      <c r="AR30" s="157">
        <v>0</v>
      </c>
      <c r="AS30" s="157">
        <v>0</v>
      </c>
      <c r="AT30" s="157">
        <v>0</v>
      </c>
      <c r="AU30" s="157">
        <v>0</v>
      </c>
      <c r="AV30" s="157">
        <v>0</v>
      </c>
      <c r="AW30" s="157">
        <v>0</v>
      </c>
      <c r="AX30" s="157">
        <v>0</v>
      </c>
      <c r="AY30" s="157">
        <v>0</v>
      </c>
      <c r="AZ30" s="157">
        <v>0</v>
      </c>
      <c r="BA30" s="157">
        <v>0</v>
      </c>
      <c r="BB30" s="157">
        <v>0</v>
      </c>
      <c r="BC30" s="157">
        <v>0</v>
      </c>
      <c r="BD30" s="157">
        <v>0</v>
      </c>
      <c r="BE30" s="157">
        <v>0</v>
      </c>
      <c r="BF30" s="157">
        <v>0</v>
      </c>
      <c r="BG30" s="157">
        <v>0</v>
      </c>
      <c r="BH30" s="157">
        <v>0</v>
      </c>
      <c r="BI30" s="157">
        <v>0</v>
      </c>
      <c r="BJ30" s="157">
        <v>0</v>
      </c>
      <c r="BK30" s="157">
        <v>0</v>
      </c>
      <c r="BL30" s="157">
        <v>0</v>
      </c>
      <c r="BM30" s="157">
        <v>0</v>
      </c>
      <c r="BN30" s="157">
        <v>0</v>
      </c>
      <c r="BO30" s="157">
        <v>0</v>
      </c>
      <c r="BP30" s="157">
        <v>0</v>
      </c>
      <c r="BQ30" s="157">
        <v>0</v>
      </c>
      <c r="BR30" s="157">
        <v>0</v>
      </c>
      <c r="BS30" s="157">
        <v>0</v>
      </c>
      <c r="BT30" s="157">
        <v>0</v>
      </c>
      <c r="BU30" s="157">
        <v>0</v>
      </c>
      <c r="BV30" s="157">
        <v>0</v>
      </c>
      <c r="BW30" s="157">
        <v>0</v>
      </c>
      <c r="BX30" s="157">
        <v>0</v>
      </c>
      <c r="BY30" s="157">
        <v>0</v>
      </c>
      <c r="BZ30" s="157">
        <v>0</v>
      </c>
      <c r="CA30" s="157">
        <v>0</v>
      </c>
      <c r="CB30" s="157">
        <v>0</v>
      </c>
      <c r="CC30" s="157">
        <v>0</v>
      </c>
      <c r="CD30" s="157">
        <v>0</v>
      </c>
      <c r="CE30" s="157">
        <v>0</v>
      </c>
      <c r="CF30" s="157">
        <v>0</v>
      </c>
      <c r="CG30" s="157">
        <v>0</v>
      </c>
      <c r="CH30" s="157">
        <v>0</v>
      </c>
      <c r="CI30" s="157">
        <v>0</v>
      </c>
      <c r="CJ30" s="157">
        <v>0</v>
      </c>
      <c r="CK30" s="157">
        <v>0</v>
      </c>
      <c r="CL30" s="157">
        <v>0</v>
      </c>
      <c r="CM30" s="157">
        <v>0</v>
      </c>
      <c r="CN30" s="157">
        <v>0</v>
      </c>
      <c r="CO30" s="157">
        <v>0</v>
      </c>
      <c r="CP30" s="157">
        <v>0</v>
      </c>
      <c r="CQ30" s="157">
        <v>0</v>
      </c>
      <c r="CR30" s="157">
        <v>0</v>
      </c>
      <c r="CS30" s="157">
        <v>0</v>
      </c>
      <c r="CT30" s="157">
        <v>0</v>
      </c>
      <c r="CU30" s="157">
        <v>0</v>
      </c>
      <c r="CV30" s="157">
        <v>0</v>
      </c>
      <c r="CW30" s="157"/>
      <c r="CX30" s="157">
        <v>0</v>
      </c>
      <c r="CY30" s="157">
        <v>0</v>
      </c>
      <c r="CZ30" s="157">
        <v>0</v>
      </c>
      <c r="DA30" s="157">
        <v>0</v>
      </c>
      <c r="DB30" s="157">
        <v>0</v>
      </c>
      <c r="DC30" s="191">
        <v>0</v>
      </c>
      <c r="DD30" s="191">
        <v>0</v>
      </c>
      <c r="DE30" s="191">
        <v>0</v>
      </c>
      <c r="DF30" s="191">
        <v>0</v>
      </c>
      <c r="DG30" s="191">
        <v>0</v>
      </c>
      <c r="DH30" s="191">
        <v>0</v>
      </c>
      <c r="DI30" s="191">
        <v>0</v>
      </c>
      <c r="DJ30" s="191">
        <v>0</v>
      </c>
      <c r="DK30" s="191">
        <v>0</v>
      </c>
      <c r="DL30" s="191">
        <v>0</v>
      </c>
      <c r="DM30" s="191">
        <v>0</v>
      </c>
      <c r="DN30" s="191">
        <v>0</v>
      </c>
      <c r="DO30" s="191">
        <v>0</v>
      </c>
      <c r="DP30" s="191">
        <v>0</v>
      </c>
      <c r="DQ30" s="191">
        <v>0</v>
      </c>
      <c r="DR30" s="191">
        <v>0</v>
      </c>
      <c r="DS30" s="191">
        <v>0</v>
      </c>
      <c r="DT30" s="191">
        <v>0</v>
      </c>
      <c r="DU30" s="191">
        <v>0</v>
      </c>
      <c r="DV30" s="191">
        <v>0</v>
      </c>
    </row>
    <row r="31" spans="1:126" ht="15.75">
      <c r="A31" s="92" t="s">
        <v>7</v>
      </c>
      <c r="B31" s="155">
        <f aca="true" t="shared" si="33" ref="B31:S31">SUM(B32:B35)</f>
        <v>7530.989079337903</v>
      </c>
      <c r="C31" s="155">
        <f t="shared" si="33"/>
        <v>7558.051805932397</v>
      </c>
      <c r="D31" s="155">
        <f t="shared" si="33"/>
        <v>7647.456335715695</v>
      </c>
      <c r="E31" s="155">
        <f t="shared" si="33"/>
        <v>7789.651125032984</v>
      </c>
      <c r="F31" s="155">
        <f t="shared" si="33"/>
        <v>7754.135584242584</v>
      </c>
      <c r="G31" s="155">
        <f t="shared" si="33"/>
        <v>7284.099341375428</v>
      </c>
      <c r="H31" s="155">
        <f t="shared" si="33"/>
        <v>7291.106356574151</v>
      </c>
      <c r="I31" s="155">
        <f t="shared" si="33"/>
        <v>7373.34807026652</v>
      </c>
      <c r="J31" s="155">
        <f t="shared" si="33"/>
        <v>7036.516345463862</v>
      </c>
      <c r="K31" s="155">
        <f t="shared" si="33"/>
        <v>7077.41919548715</v>
      </c>
      <c r="L31" s="155">
        <f t="shared" si="33"/>
        <v>7199.8188273335</v>
      </c>
      <c r="M31" s="155">
        <f t="shared" si="33"/>
        <v>6625.92881565549</v>
      </c>
      <c r="N31" s="155">
        <f t="shared" si="33"/>
        <v>4107.16356887662</v>
      </c>
      <c r="O31" s="155">
        <f t="shared" si="33"/>
        <v>4242.01482142408</v>
      </c>
      <c r="P31" s="155">
        <f>SUM(P32:P35)</f>
        <v>4207.50204301687</v>
      </c>
      <c r="Q31" s="155">
        <f>SUM(Q32:Q35)</f>
        <v>4178.971461509355</v>
      </c>
      <c r="R31" s="155">
        <f>SUM(R32:R35)</f>
        <v>4098.332779282743</v>
      </c>
      <c r="S31" s="155">
        <f t="shared" si="33"/>
        <v>4085.63913384251</v>
      </c>
      <c r="T31" s="155">
        <f>SUM(T32:T35)</f>
        <v>4242.91998139104</v>
      </c>
      <c r="U31" s="155">
        <f>SUM(U32:U35)</f>
        <v>3509.5497460269303</v>
      </c>
      <c r="V31" s="155">
        <f>SUM(V32:V35)</f>
        <v>3580.0273860649204</v>
      </c>
      <c r="W31" s="155">
        <f>SUM(W32:W35)</f>
        <v>3642.9937038212806</v>
      </c>
      <c r="X31" s="155">
        <f aca="true" t="shared" si="34" ref="X31:AD31">SUM(X32:X35)</f>
        <v>3474.65601193397</v>
      </c>
      <c r="Y31" s="155">
        <f t="shared" si="34"/>
        <v>2683.64976</v>
      </c>
      <c r="Z31" s="155">
        <f t="shared" si="34"/>
        <v>2908.774242</v>
      </c>
      <c r="AA31" s="155">
        <f t="shared" si="34"/>
        <v>2813.18004</v>
      </c>
      <c r="AB31" s="155">
        <f t="shared" si="34"/>
        <v>2860.5967326019813</v>
      </c>
      <c r="AC31" s="155">
        <f t="shared" si="34"/>
        <v>2767.413</v>
      </c>
      <c r="AD31" s="155">
        <f t="shared" si="34"/>
        <v>2767.413</v>
      </c>
      <c r="AE31" s="155">
        <f>SUM(AE32:AE35)</f>
        <v>2804.5218309811967</v>
      </c>
      <c r="AF31" s="155">
        <f aca="true" t="shared" si="35" ref="AF31:AK31">SUM(AF32:AF35)</f>
        <v>2778.22908</v>
      </c>
      <c r="AG31" s="155">
        <f t="shared" si="35"/>
        <v>2765.06274</v>
      </c>
      <c r="AH31" s="155">
        <f t="shared" si="35"/>
        <v>2798.74188</v>
      </c>
      <c r="AI31" s="155">
        <f t="shared" si="35"/>
        <v>2547.10942</v>
      </c>
      <c r="AJ31" s="155">
        <f t="shared" si="35"/>
        <v>2591.3391226</v>
      </c>
      <c r="AK31" s="155">
        <f t="shared" si="35"/>
        <v>2582.6</v>
      </c>
      <c r="AL31" s="155">
        <f>SUM(AL32:AL35)</f>
        <v>2610.9378</v>
      </c>
      <c r="AM31" s="155">
        <f aca="true" t="shared" si="36" ref="AM31:BU31">SUM(AM32:AM35)</f>
        <v>2860.5967326019813</v>
      </c>
      <c r="AN31" s="155">
        <f t="shared" si="36"/>
        <v>2617.1378</v>
      </c>
      <c r="AO31" s="155">
        <f t="shared" si="36"/>
        <v>2617.1378</v>
      </c>
      <c r="AP31" s="155">
        <f t="shared" si="36"/>
        <v>2422.72778402</v>
      </c>
      <c r="AQ31" s="155">
        <f t="shared" si="36"/>
        <v>2434.39744028</v>
      </c>
      <c r="AR31" s="155">
        <f t="shared" si="36"/>
        <v>2435.548992</v>
      </c>
      <c r="AS31" s="155">
        <f t="shared" si="36"/>
        <v>2427.1594109000002</v>
      </c>
      <c r="AT31" s="155">
        <f t="shared" si="36"/>
        <v>2395.3965954</v>
      </c>
      <c r="AU31" s="155">
        <f t="shared" si="36"/>
        <v>2444.6568654000002</v>
      </c>
      <c r="AV31" s="155">
        <f t="shared" si="36"/>
        <v>2395.747072</v>
      </c>
      <c r="AW31" s="155">
        <f t="shared" si="36"/>
        <v>2410.068722</v>
      </c>
      <c r="AX31" s="155">
        <f t="shared" si="36"/>
        <v>2342.45238</v>
      </c>
      <c r="AY31" s="155">
        <f t="shared" si="36"/>
        <v>2468.86229482</v>
      </c>
      <c r="AZ31" s="155">
        <f t="shared" si="36"/>
        <v>2345.3326542000004</v>
      </c>
      <c r="BA31" s="155">
        <f t="shared" si="36"/>
        <v>2265.548846668999</v>
      </c>
      <c r="BB31" s="155">
        <f t="shared" si="36"/>
        <v>2323.0824148870715</v>
      </c>
      <c r="BC31" s="155">
        <f t="shared" si="36"/>
        <v>2371.609815716331</v>
      </c>
      <c r="BD31" s="155">
        <f t="shared" si="36"/>
        <v>2281.5639114004757</v>
      </c>
      <c r="BE31" s="155">
        <f t="shared" si="36"/>
        <v>2332.9519266778157</v>
      </c>
      <c r="BF31" s="155">
        <f t="shared" si="36"/>
        <v>2328.0063868999964</v>
      </c>
      <c r="BG31" s="155">
        <f t="shared" si="36"/>
        <v>2215.9158048519575</v>
      </c>
      <c r="BH31" s="155">
        <f t="shared" si="36"/>
        <v>2110.9023478497425</v>
      </c>
      <c r="BI31" s="155">
        <f t="shared" si="36"/>
        <v>2249.396514027892</v>
      </c>
      <c r="BJ31" s="155">
        <f t="shared" si="36"/>
        <v>2198.7298614625593</v>
      </c>
      <c r="BK31" s="155">
        <f t="shared" si="36"/>
        <v>2261.793069491689</v>
      </c>
      <c r="BL31" s="155">
        <f t="shared" si="36"/>
        <v>2238.9706506480006</v>
      </c>
      <c r="BM31" s="155">
        <f t="shared" si="36"/>
        <v>2261.1427227291206</v>
      </c>
      <c r="BN31" s="155">
        <f t="shared" si="36"/>
        <v>2178.678356707233</v>
      </c>
      <c r="BO31" s="155">
        <f t="shared" si="36"/>
        <v>2175.3172851725767</v>
      </c>
      <c r="BP31" s="155">
        <f t="shared" si="36"/>
        <v>2181.0846818688756</v>
      </c>
      <c r="BQ31" s="155">
        <f t="shared" si="36"/>
        <v>2181.0846818688756</v>
      </c>
      <c r="BR31" s="155">
        <f t="shared" si="36"/>
        <v>2229.2904508427027</v>
      </c>
      <c r="BS31" s="155">
        <f t="shared" si="36"/>
        <v>2173.7218421160924</v>
      </c>
      <c r="BT31" s="155">
        <f t="shared" si="36"/>
        <v>2142.7942502956985</v>
      </c>
      <c r="BU31" s="155">
        <f t="shared" si="36"/>
        <v>2209.8389910430747</v>
      </c>
      <c r="BV31" s="155">
        <f>SUM(BV32:BV35)</f>
        <v>2160.0068589623584</v>
      </c>
      <c r="BW31" s="155">
        <f aca="true" t="shared" si="37" ref="BW31:CF31">SUM(BW32:BW35)</f>
        <v>2012.8571225016144</v>
      </c>
      <c r="BX31" s="155">
        <f t="shared" si="37"/>
        <v>2131.1966431293254</v>
      </c>
      <c r="BY31" s="155">
        <f t="shared" si="37"/>
        <v>2178.4095421560796</v>
      </c>
      <c r="BZ31" s="155">
        <f t="shared" si="37"/>
        <v>2165.7698824788304</v>
      </c>
      <c r="CA31" s="155">
        <f t="shared" si="37"/>
        <v>2193.6805703008613</v>
      </c>
      <c r="CB31" s="155">
        <f t="shared" si="37"/>
        <v>2202.426257526791</v>
      </c>
      <c r="CC31" s="155">
        <f t="shared" si="37"/>
        <v>2163.471848577507</v>
      </c>
      <c r="CD31" s="155">
        <f t="shared" si="37"/>
        <v>2004.6870370746203</v>
      </c>
      <c r="CE31" s="155">
        <f t="shared" si="37"/>
        <v>2034.6617855205982</v>
      </c>
      <c r="CF31" s="155">
        <f t="shared" si="37"/>
        <v>2007.9502077917025</v>
      </c>
      <c r="CG31" s="155">
        <f aca="true" t="shared" si="38" ref="CG31:CL31">SUM(CG32:CG35)</f>
        <v>2066.9674665502985</v>
      </c>
      <c r="CH31" s="155">
        <v>2020.2040008196866</v>
      </c>
      <c r="CI31" s="155">
        <v>2020.856961430471</v>
      </c>
      <c r="CJ31" s="155">
        <f t="shared" si="38"/>
        <v>1943.3008387469213</v>
      </c>
      <c r="CK31" s="155">
        <f>SUM(CK32:CK35)</f>
        <v>1914.105357104059</v>
      </c>
      <c r="CL31" s="155">
        <f t="shared" si="38"/>
        <v>1983.1995604344468</v>
      </c>
      <c r="CM31" s="155">
        <f>SUM(CM32:CM35)</f>
        <v>1980.5601251120445</v>
      </c>
      <c r="CN31" s="36">
        <f>SUM(CN32:CN35)</f>
        <v>1951.7059854698389</v>
      </c>
      <c r="CO31" s="36">
        <f>SUM(CO32:CO35)</f>
        <v>1951.7059854698389</v>
      </c>
      <c r="CP31" s="36">
        <f>SUM(CP32:CP35)</f>
        <v>1808.9174383064133</v>
      </c>
      <c r="CQ31" s="36">
        <v>1852.9471567426974</v>
      </c>
      <c r="CR31" s="36">
        <v>1867.63656922429</v>
      </c>
      <c r="CS31" s="36">
        <f>SUM(CS32:CS35)</f>
        <v>1872.812814738047</v>
      </c>
      <c r="CT31" s="36">
        <v>1864.506648787833</v>
      </c>
      <c r="CU31" s="155">
        <v>1874.472408761176</v>
      </c>
      <c r="CV31" s="155">
        <v>1754.8195094376258</v>
      </c>
      <c r="CW31" s="155">
        <v>1766.1894125068777</v>
      </c>
      <c r="CX31" s="2">
        <v>1781.257308526237</v>
      </c>
      <c r="CY31" s="155">
        <v>1748.5356887642604</v>
      </c>
      <c r="CZ31" s="155">
        <v>1777.9711796568931</v>
      </c>
      <c r="DA31" s="155">
        <v>1775.051342343466</v>
      </c>
      <c r="DB31" s="155">
        <v>1807.0909561740418</v>
      </c>
      <c r="DC31" s="190">
        <v>1592.5122074290844</v>
      </c>
      <c r="DD31" s="190">
        <v>1597.6052383278363</v>
      </c>
      <c r="DE31" s="190">
        <v>1602.4611399913197</v>
      </c>
      <c r="DF31" s="190">
        <v>1607.48734912608</v>
      </c>
      <c r="DG31" s="190">
        <v>1612.226521086244</v>
      </c>
      <c r="DH31" s="190">
        <v>1617.3624053748654</v>
      </c>
      <c r="DI31" s="190">
        <v>1621.7024237589214</v>
      </c>
      <c r="DJ31" s="190">
        <v>1626.2037383747108</v>
      </c>
      <c r="DK31" s="190">
        <v>1631.0290112523762</v>
      </c>
      <c r="DL31" s="190">
        <v>1635.649634230603</v>
      </c>
      <c r="DM31" s="190">
        <v>1640.5430076308037</v>
      </c>
      <c r="DN31" s="190">
        <v>1434.0648548066765</v>
      </c>
      <c r="DO31" s="190">
        <v>1437.7236120460682</v>
      </c>
      <c r="DP31" s="190">
        <v>1441.3681749938828</v>
      </c>
      <c r="DQ31" s="190">
        <v>1444.8887388550174</v>
      </c>
      <c r="DR31" s="190">
        <v>1448.119843964881</v>
      </c>
      <c r="DS31" s="190">
        <v>1451.9373891526966</v>
      </c>
      <c r="DT31" s="190">
        <v>1451.2492187309335</v>
      </c>
      <c r="DU31" s="190">
        <v>1460.87279962081</v>
      </c>
      <c r="DV31" s="190">
        <v>1468.3350235814348</v>
      </c>
    </row>
    <row r="32" spans="1:126" ht="18">
      <c r="A32" s="46" t="s">
        <v>19</v>
      </c>
      <c r="B32" s="155">
        <v>2805.192196576514</v>
      </c>
      <c r="C32" s="155">
        <v>2873.831097223518</v>
      </c>
      <c r="D32" s="155">
        <v>2949.283056227597</v>
      </c>
      <c r="E32" s="155">
        <v>3048.8474265346745</v>
      </c>
      <c r="F32" s="155">
        <v>3025.8694991232765</v>
      </c>
      <c r="G32" s="155">
        <v>2546.208766380603</v>
      </c>
      <c r="H32" s="155">
        <v>2537.6037412297173</v>
      </c>
      <c r="I32" s="155">
        <v>2563.21832825652</v>
      </c>
      <c r="J32" s="155">
        <v>2217.610010392763</v>
      </c>
      <c r="K32" s="155">
        <v>2230.67337077715</v>
      </c>
      <c r="L32" s="155">
        <v>2267.2595602335</v>
      </c>
      <c r="M32" s="155">
        <v>1494.7543610254902</v>
      </c>
      <c r="N32" s="155">
        <v>1493.8514688766204</v>
      </c>
      <c r="O32" s="155">
        <v>1556.9058214240804</v>
      </c>
      <c r="P32" s="155">
        <v>1563.6720430168702</v>
      </c>
      <c r="Q32" s="155">
        <v>1545.2704615093553</v>
      </c>
      <c r="R32" s="155">
        <v>1511.1992582827427</v>
      </c>
      <c r="S32" s="155">
        <v>1498.5056128425101</v>
      </c>
      <c r="T32" s="155">
        <v>1505.5629813910402</v>
      </c>
      <c r="U32" s="155">
        <v>746.2024460269304</v>
      </c>
      <c r="V32" s="155">
        <v>778.1254860649203</v>
      </c>
      <c r="W32" s="155">
        <v>790.6890038212804</v>
      </c>
      <c r="X32" s="155">
        <v>791.0062519339704</v>
      </c>
      <c r="Y32" s="157">
        <v>0</v>
      </c>
      <c r="Z32" s="157">
        <v>0</v>
      </c>
      <c r="AA32" s="157">
        <v>0</v>
      </c>
      <c r="AB32" s="157">
        <v>0</v>
      </c>
      <c r="AC32" s="157">
        <v>0</v>
      </c>
      <c r="AD32" s="157">
        <v>0</v>
      </c>
      <c r="AE32" s="157">
        <v>0</v>
      </c>
      <c r="AF32" s="157">
        <v>0</v>
      </c>
      <c r="AG32" s="157">
        <v>0</v>
      </c>
      <c r="AH32" s="157">
        <v>0</v>
      </c>
      <c r="AI32" s="157">
        <v>0</v>
      </c>
      <c r="AJ32" s="157">
        <v>0</v>
      </c>
      <c r="AK32" s="157">
        <v>0</v>
      </c>
      <c r="AL32" s="157">
        <v>0</v>
      </c>
      <c r="AM32" s="157">
        <v>0</v>
      </c>
      <c r="AN32" s="157">
        <v>0</v>
      </c>
      <c r="AO32" s="157">
        <v>0</v>
      </c>
      <c r="AP32" s="157">
        <v>0</v>
      </c>
      <c r="AQ32" s="157">
        <v>0</v>
      </c>
      <c r="AR32" s="157">
        <v>0</v>
      </c>
      <c r="AS32" s="157">
        <v>0</v>
      </c>
      <c r="AT32" s="157">
        <v>0</v>
      </c>
      <c r="AU32" s="157">
        <v>0</v>
      </c>
      <c r="AV32" s="157">
        <v>0</v>
      </c>
      <c r="AW32" s="157">
        <v>0</v>
      </c>
      <c r="AX32" s="157">
        <v>0</v>
      </c>
      <c r="AY32" s="157">
        <v>0</v>
      </c>
      <c r="AZ32" s="157">
        <v>0</v>
      </c>
      <c r="BA32" s="157">
        <v>0</v>
      </c>
      <c r="BB32" s="157">
        <v>0</v>
      </c>
      <c r="BC32" s="157">
        <v>0</v>
      </c>
      <c r="BD32" s="157">
        <v>0</v>
      </c>
      <c r="BE32" s="157">
        <v>0</v>
      </c>
      <c r="BF32" s="157">
        <v>0</v>
      </c>
      <c r="BG32" s="157">
        <v>0</v>
      </c>
      <c r="BH32" s="157">
        <v>0</v>
      </c>
      <c r="BI32" s="157">
        <v>0</v>
      </c>
      <c r="BJ32" s="157">
        <v>0</v>
      </c>
      <c r="BK32" s="157">
        <v>0</v>
      </c>
      <c r="BL32" s="157">
        <v>0</v>
      </c>
      <c r="BM32" s="157">
        <v>0</v>
      </c>
      <c r="BN32" s="157">
        <v>0</v>
      </c>
      <c r="BO32" s="157">
        <v>0</v>
      </c>
      <c r="BP32" s="157">
        <v>0</v>
      </c>
      <c r="BQ32" s="157">
        <v>0</v>
      </c>
      <c r="BR32" s="157">
        <v>0</v>
      </c>
      <c r="BS32" s="157">
        <v>0</v>
      </c>
      <c r="BT32" s="157">
        <v>0</v>
      </c>
      <c r="BU32" s="157">
        <v>0</v>
      </c>
      <c r="BV32" s="157">
        <v>0</v>
      </c>
      <c r="BW32" s="157">
        <v>0</v>
      </c>
      <c r="BX32" s="157">
        <v>0</v>
      </c>
      <c r="BY32" s="157">
        <v>0</v>
      </c>
      <c r="BZ32" s="157">
        <v>0</v>
      </c>
      <c r="CA32" s="157">
        <v>0</v>
      </c>
      <c r="CB32" s="157">
        <v>0</v>
      </c>
      <c r="CC32" s="157">
        <v>0</v>
      </c>
      <c r="CD32" s="157">
        <v>0</v>
      </c>
      <c r="CE32" s="157">
        <v>0</v>
      </c>
      <c r="CF32" s="157">
        <v>0</v>
      </c>
      <c r="CG32" s="157">
        <v>0</v>
      </c>
      <c r="CH32" s="157">
        <v>0</v>
      </c>
      <c r="CI32" s="157">
        <v>0</v>
      </c>
      <c r="CJ32" s="157">
        <v>0</v>
      </c>
      <c r="CK32" s="157">
        <v>0</v>
      </c>
      <c r="CL32" s="157">
        <v>0</v>
      </c>
      <c r="CM32" s="157">
        <v>0</v>
      </c>
      <c r="CN32" s="157">
        <v>0</v>
      </c>
      <c r="CO32" s="157">
        <v>0</v>
      </c>
      <c r="CP32" s="157">
        <v>0</v>
      </c>
      <c r="CQ32" s="157">
        <v>0</v>
      </c>
      <c r="CR32" s="157">
        <v>0</v>
      </c>
      <c r="CS32" s="157">
        <v>0</v>
      </c>
      <c r="CT32" s="157">
        <v>0</v>
      </c>
      <c r="CU32" s="157">
        <v>0</v>
      </c>
      <c r="CV32" s="157">
        <v>0</v>
      </c>
      <c r="CW32" s="157">
        <v>0</v>
      </c>
      <c r="CX32" s="157">
        <v>0</v>
      </c>
      <c r="CY32" s="157">
        <v>0</v>
      </c>
      <c r="CZ32" s="157">
        <v>0</v>
      </c>
      <c r="DA32" s="157">
        <v>0</v>
      </c>
      <c r="DB32" s="157">
        <v>0</v>
      </c>
      <c r="DC32" s="191">
        <v>0</v>
      </c>
      <c r="DD32" s="191">
        <v>0</v>
      </c>
      <c r="DE32" s="191">
        <v>0</v>
      </c>
      <c r="DF32" s="191">
        <v>0</v>
      </c>
      <c r="DG32" s="191">
        <v>0</v>
      </c>
      <c r="DH32" s="191">
        <v>0</v>
      </c>
      <c r="DI32" s="191">
        <v>0</v>
      </c>
      <c r="DJ32" s="191">
        <v>0</v>
      </c>
      <c r="DK32" s="191">
        <v>0</v>
      </c>
      <c r="DL32" s="191">
        <v>0</v>
      </c>
      <c r="DM32" s="191">
        <v>0</v>
      </c>
      <c r="DN32" s="191">
        <v>0</v>
      </c>
      <c r="DO32" s="191">
        <v>0</v>
      </c>
      <c r="DP32" s="191">
        <v>0</v>
      </c>
      <c r="DQ32" s="191">
        <v>0</v>
      </c>
      <c r="DR32" s="191">
        <v>0</v>
      </c>
      <c r="DS32" s="191">
        <v>0</v>
      </c>
      <c r="DT32" s="191">
        <v>0</v>
      </c>
      <c r="DU32" s="191">
        <v>0</v>
      </c>
      <c r="DV32" s="191">
        <v>0</v>
      </c>
    </row>
    <row r="33" spans="1:126" ht="18">
      <c r="A33" s="46" t="s">
        <v>20</v>
      </c>
      <c r="B33" s="157">
        <v>0</v>
      </c>
      <c r="C33" s="157">
        <v>0</v>
      </c>
      <c r="D33" s="157">
        <v>0</v>
      </c>
      <c r="E33" s="157">
        <v>0</v>
      </c>
      <c r="F33" s="157">
        <v>0</v>
      </c>
      <c r="G33" s="157">
        <v>0</v>
      </c>
      <c r="H33" s="157">
        <v>0</v>
      </c>
      <c r="I33" s="157">
        <v>0</v>
      </c>
      <c r="J33" s="157">
        <v>0</v>
      </c>
      <c r="K33" s="157">
        <v>0</v>
      </c>
      <c r="L33" s="157">
        <v>0</v>
      </c>
      <c r="M33" s="157">
        <v>0</v>
      </c>
      <c r="N33" s="157">
        <v>0</v>
      </c>
      <c r="O33" s="157">
        <v>0</v>
      </c>
      <c r="P33" s="157">
        <v>0</v>
      </c>
      <c r="Q33" s="157">
        <v>0</v>
      </c>
      <c r="R33" s="157">
        <v>0</v>
      </c>
      <c r="S33" s="157">
        <v>0</v>
      </c>
      <c r="T33" s="157">
        <v>0</v>
      </c>
      <c r="U33" s="157">
        <v>0</v>
      </c>
      <c r="V33" s="157">
        <v>0</v>
      </c>
      <c r="W33" s="157">
        <v>0</v>
      </c>
      <c r="X33" s="157">
        <v>0</v>
      </c>
      <c r="Y33" s="157">
        <v>0</v>
      </c>
      <c r="Z33" s="157">
        <v>0</v>
      </c>
      <c r="AA33" s="157">
        <v>0</v>
      </c>
      <c r="AB33" s="157">
        <v>0</v>
      </c>
      <c r="AC33" s="157">
        <v>0</v>
      </c>
      <c r="AD33" s="157">
        <v>0</v>
      </c>
      <c r="AE33" s="157">
        <v>0</v>
      </c>
      <c r="AF33" s="157">
        <v>0</v>
      </c>
      <c r="AG33" s="157">
        <v>0</v>
      </c>
      <c r="AH33" s="157">
        <v>0</v>
      </c>
      <c r="AI33" s="157">
        <v>0</v>
      </c>
      <c r="AJ33" s="157">
        <v>0</v>
      </c>
      <c r="AK33" s="157">
        <v>0</v>
      </c>
      <c r="AL33" s="157">
        <v>0</v>
      </c>
      <c r="AM33" s="157">
        <v>0</v>
      </c>
      <c r="AN33" s="157">
        <v>0</v>
      </c>
      <c r="AO33" s="157">
        <v>0</v>
      </c>
      <c r="AP33" s="157">
        <v>0</v>
      </c>
      <c r="AQ33" s="157">
        <v>0</v>
      </c>
      <c r="AR33" s="157">
        <v>0</v>
      </c>
      <c r="AS33" s="157">
        <v>0</v>
      </c>
      <c r="AT33" s="157">
        <v>0</v>
      </c>
      <c r="AU33" s="157">
        <v>0</v>
      </c>
      <c r="AV33" s="157">
        <v>0</v>
      </c>
      <c r="AW33" s="157">
        <v>0</v>
      </c>
      <c r="AX33" s="157">
        <v>0</v>
      </c>
      <c r="AY33" s="157">
        <v>0</v>
      </c>
      <c r="AZ33" s="157">
        <v>0</v>
      </c>
      <c r="BA33" s="157">
        <v>0</v>
      </c>
      <c r="BB33" s="157">
        <v>0</v>
      </c>
      <c r="BC33" s="157">
        <v>0</v>
      </c>
      <c r="BD33" s="157">
        <v>0</v>
      </c>
      <c r="BE33" s="157">
        <v>0</v>
      </c>
      <c r="BF33" s="157">
        <v>0</v>
      </c>
      <c r="BG33" s="157">
        <v>0</v>
      </c>
      <c r="BH33" s="157">
        <v>0</v>
      </c>
      <c r="BI33" s="157">
        <v>0</v>
      </c>
      <c r="BJ33" s="157">
        <v>0</v>
      </c>
      <c r="BK33" s="157">
        <v>0</v>
      </c>
      <c r="BL33" s="157">
        <v>0</v>
      </c>
      <c r="BM33" s="157">
        <v>0</v>
      </c>
      <c r="BN33" s="157">
        <v>0</v>
      </c>
      <c r="BO33" s="157">
        <v>0</v>
      </c>
      <c r="BP33" s="157">
        <v>0</v>
      </c>
      <c r="BQ33" s="157">
        <v>0</v>
      </c>
      <c r="BR33" s="157">
        <v>0</v>
      </c>
      <c r="BS33" s="157">
        <v>0</v>
      </c>
      <c r="BT33" s="157">
        <v>0</v>
      </c>
      <c r="BU33" s="157">
        <v>0</v>
      </c>
      <c r="BV33" s="157">
        <v>0</v>
      </c>
      <c r="BW33" s="157">
        <v>0</v>
      </c>
      <c r="BX33" s="157">
        <v>0</v>
      </c>
      <c r="BY33" s="157">
        <v>0</v>
      </c>
      <c r="BZ33" s="157">
        <v>0</v>
      </c>
      <c r="CA33" s="157">
        <v>0</v>
      </c>
      <c r="CB33" s="157">
        <v>0</v>
      </c>
      <c r="CC33" s="157">
        <v>0</v>
      </c>
      <c r="CD33" s="157">
        <v>0</v>
      </c>
      <c r="CE33" s="157">
        <v>0</v>
      </c>
      <c r="CF33" s="157">
        <v>0</v>
      </c>
      <c r="CG33" s="157">
        <v>0</v>
      </c>
      <c r="CH33" s="157">
        <v>0</v>
      </c>
      <c r="CI33" s="157">
        <v>0</v>
      </c>
      <c r="CJ33" s="157">
        <v>0</v>
      </c>
      <c r="CK33" s="157">
        <v>0</v>
      </c>
      <c r="CL33" s="157">
        <v>0</v>
      </c>
      <c r="CM33" s="157">
        <v>0</v>
      </c>
      <c r="CN33" s="157">
        <v>0</v>
      </c>
      <c r="CO33" s="157">
        <v>0</v>
      </c>
      <c r="CP33" s="157">
        <v>0</v>
      </c>
      <c r="CQ33" s="157">
        <v>0</v>
      </c>
      <c r="CR33" s="157">
        <v>0</v>
      </c>
      <c r="CS33" s="157">
        <v>0</v>
      </c>
      <c r="CT33" s="157">
        <v>0</v>
      </c>
      <c r="CU33" s="157">
        <v>0</v>
      </c>
      <c r="CV33" s="157">
        <v>0</v>
      </c>
      <c r="CW33" s="157">
        <v>0</v>
      </c>
      <c r="CX33" s="157">
        <v>0</v>
      </c>
      <c r="CY33" s="157">
        <v>0</v>
      </c>
      <c r="CZ33" s="157">
        <v>0</v>
      </c>
      <c r="DA33" s="157">
        <v>0</v>
      </c>
      <c r="DB33" s="157">
        <v>0</v>
      </c>
      <c r="DC33" s="191">
        <v>0</v>
      </c>
      <c r="DD33" s="191">
        <v>0</v>
      </c>
      <c r="DE33" s="191">
        <v>0</v>
      </c>
      <c r="DF33" s="191">
        <v>0</v>
      </c>
      <c r="DG33" s="191">
        <v>0</v>
      </c>
      <c r="DH33" s="191">
        <v>0</v>
      </c>
      <c r="DI33" s="191">
        <v>0</v>
      </c>
      <c r="DJ33" s="191">
        <v>0</v>
      </c>
      <c r="DK33" s="191">
        <v>0</v>
      </c>
      <c r="DL33" s="191">
        <v>0</v>
      </c>
      <c r="DM33" s="191">
        <v>0</v>
      </c>
      <c r="DN33" s="191">
        <v>0</v>
      </c>
      <c r="DO33" s="191">
        <v>0</v>
      </c>
      <c r="DP33" s="191">
        <v>0</v>
      </c>
      <c r="DQ33" s="191">
        <v>0</v>
      </c>
      <c r="DR33" s="191">
        <v>0</v>
      </c>
      <c r="DS33" s="191">
        <v>0</v>
      </c>
      <c r="DT33" s="191">
        <v>0</v>
      </c>
      <c r="DU33" s="191">
        <v>0</v>
      </c>
      <c r="DV33" s="191">
        <v>0</v>
      </c>
    </row>
    <row r="34" spans="1:126" ht="15.75">
      <c r="A34" s="46" t="s">
        <v>167</v>
      </c>
      <c r="B34" s="155">
        <v>4725.796882761389</v>
      </c>
      <c r="C34" s="155">
        <v>4684.220708708879</v>
      </c>
      <c r="D34" s="155">
        <v>4698.173279488098</v>
      </c>
      <c r="E34" s="155">
        <v>4740.80369849831</v>
      </c>
      <c r="F34" s="155">
        <v>4728.266085119307</v>
      </c>
      <c r="G34" s="155">
        <v>4737.890574994825</v>
      </c>
      <c r="H34" s="155">
        <v>4753.502615344433</v>
      </c>
      <c r="I34" s="155">
        <v>4810.12974201</v>
      </c>
      <c r="J34" s="155">
        <v>4818.906335071099</v>
      </c>
      <c r="K34" s="155">
        <v>4846.74582471</v>
      </c>
      <c r="L34" s="155">
        <v>4932.5592670999995</v>
      </c>
      <c r="M34" s="155">
        <v>5131.17445463</v>
      </c>
      <c r="N34" s="155">
        <v>2613.3121</v>
      </c>
      <c r="O34" s="155">
        <v>2685.109</v>
      </c>
      <c r="P34" s="155">
        <v>2643.83</v>
      </c>
      <c r="Q34" s="155">
        <v>2633.701</v>
      </c>
      <c r="R34" s="155">
        <v>2587.133521</v>
      </c>
      <c r="S34" s="155">
        <v>2587.133521</v>
      </c>
      <c r="T34" s="155">
        <v>2737.357</v>
      </c>
      <c r="U34" s="155">
        <v>2763.3473</v>
      </c>
      <c r="V34" s="155">
        <v>2801.9019</v>
      </c>
      <c r="W34" s="155">
        <v>2852.3047</v>
      </c>
      <c r="X34" s="155">
        <v>2683.64976</v>
      </c>
      <c r="Y34" s="155">
        <v>2683.64976</v>
      </c>
      <c r="Z34" s="155">
        <v>2908.774242</v>
      </c>
      <c r="AA34" s="155">
        <v>2813.18004</v>
      </c>
      <c r="AB34" s="155">
        <v>2860.5967326019813</v>
      </c>
      <c r="AC34" s="155">
        <v>2767.413</v>
      </c>
      <c r="AD34" s="155">
        <v>2767.413</v>
      </c>
      <c r="AE34" s="155">
        <v>2804.5218309811967</v>
      </c>
      <c r="AF34" s="155">
        <v>2778.22908</v>
      </c>
      <c r="AG34" s="155">
        <v>2765.06274</v>
      </c>
      <c r="AH34" s="155">
        <v>2798.74188</v>
      </c>
      <c r="AI34" s="155">
        <v>2547.10942</v>
      </c>
      <c r="AJ34" s="155">
        <v>2591.3391226</v>
      </c>
      <c r="AK34" s="155">
        <v>2582.6</v>
      </c>
      <c r="AL34" s="155">
        <v>2610.9378</v>
      </c>
      <c r="AM34" s="155">
        <v>2860.5967326019813</v>
      </c>
      <c r="AN34" s="155">
        <v>2617.1378</v>
      </c>
      <c r="AO34" s="155">
        <v>2617.1378</v>
      </c>
      <c r="AP34" s="155">
        <v>2422.72778402</v>
      </c>
      <c r="AQ34" s="155">
        <v>2434.39744028</v>
      </c>
      <c r="AR34" s="155">
        <v>2435.548992</v>
      </c>
      <c r="AS34" s="155">
        <v>2427.1594109000002</v>
      </c>
      <c r="AT34" s="155">
        <v>2395.3965954</v>
      </c>
      <c r="AU34" s="155">
        <v>2444.6568654000002</v>
      </c>
      <c r="AV34" s="155">
        <v>2395.747072</v>
      </c>
      <c r="AW34" s="155">
        <v>2410.068722</v>
      </c>
      <c r="AX34" s="155">
        <v>2342.45238</v>
      </c>
      <c r="AY34" s="155">
        <v>2468.86229482</v>
      </c>
      <c r="AZ34" s="155">
        <v>2345.3326542000004</v>
      </c>
      <c r="BA34" s="155">
        <v>2265.548846668999</v>
      </c>
      <c r="BB34" s="155">
        <v>2323.0824148870715</v>
      </c>
      <c r="BC34" s="155">
        <v>2371.609815716331</v>
      </c>
      <c r="BD34" s="155">
        <v>2281.5639114004757</v>
      </c>
      <c r="BE34" s="155">
        <v>2332.9519266778157</v>
      </c>
      <c r="BF34" s="155">
        <v>2328.0063868999964</v>
      </c>
      <c r="BG34" s="155">
        <v>2215.9158048519575</v>
      </c>
      <c r="BH34" s="155">
        <v>2110.9023478497425</v>
      </c>
      <c r="BI34" s="155">
        <v>2249.396514027892</v>
      </c>
      <c r="BJ34" s="155">
        <v>2198.7298614625593</v>
      </c>
      <c r="BK34" s="155">
        <v>2261.793069491689</v>
      </c>
      <c r="BL34" s="155">
        <v>2238.9706506480006</v>
      </c>
      <c r="BM34" s="155">
        <v>2261.1427227291206</v>
      </c>
      <c r="BN34" s="155">
        <v>2178.678356707233</v>
      </c>
      <c r="BO34" s="155">
        <v>2175.3172851725767</v>
      </c>
      <c r="BP34" s="155">
        <v>2181.0846818688756</v>
      </c>
      <c r="BQ34" s="155">
        <v>2181.0846818688756</v>
      </c>
      <c r="BR34" s="155">
        <v>2229.2904508427027</v>
      </c>
      <c r="BS34" s="155">
        <v>2173.7218421160924</v>
      </c>
      <c r="BT34" s="155">
        <v>2142.7942502956985</v>
      </c>
      <c r="BU34" s="155">
        <v>2209.8389910430747</v>
      </c>
      <c r="BV34" s="155">
        <v>2160.0068589623584</v>
      </c>
      <c r="BW34" s="155">
        <v>2012.8571225016144</v>
      </c>
      <c r="BX34" s="155">
        <v>2131.1966431293254</v>
      </c>
      <c r="BY34" s="155">
        <v>2178.4095421560796</v>
      </c>
      <c r="BZ34" s="155">
        <v>2165.7698824788304</v>
      </c>
      <c r="CA34" s="155">
        <v>2193.6805703008613</v>
      </c>
      <c r="CB34" s="155">
        <v>2202.426257526791</v>
      </c>
      <c r="CC34" s="155">
        <v>2163.471848577507</v>
      </c>
      <c r="CD34" s="155">
        <v>2004.6870370746203</v>
      </c>
      <c r="CE34" s="155">
        <v>2034.6617855205982</v>
      </c>
      <c r="CF34" s="155">
        <v>2007.9502077917025</v>
      </c>
      <c r="CG34" s="155">
        <v>2066.9674665502985</v>
      </c>
      <c r="CH34" s="155">
        <v>2020.2040008196866</v>
      </c>
      <c r="CI34" s="155">
        <v>2020.856961430471</v>
      </c>
      <c r="CJ34" s="155">
        <v>1943.3008387469213</v>
      </c>
      <c r="CK34" s="155">
        <v>1914.105357104059</v>
      </c>
      <c r="CL34" s="155">
        <v>1983.1995604344468</v>
      </c>
      <c r="CM34" s="155">
        <v>1980.5601251120445</v>
      </c>
      <c r="CN34" s="36">
        <v>1951.7059854698389</v>
      </c>
      <c r="CO34" s="36">
        <v>1951.7059854698389</v>
      </c>
      <c r="CP34" s="36">
        <v>1808.9174383064133</v>
      </c>
      <c r="CQ34" s="36">
        <v>1852.9471567426974</v>
      </c>
      <c r="CR34" s="36">
        <v>1867.63656922429</v>
      </c>
      <c r="CS34" s="36">
        <v>1872.812814738047</v>
      </c>
      <c r="CT34" s="36">
        <v>1864.506648787833</v>
      </c>
      <c r="CU34" s="155">
        <v>1874.472408761176</v>
      </c>
      <c r="CV34" s="155">
        <v>1754.8195094376258</v>
      </c>
      <c r="CW34" s="155">
        <v>1766.1894125068777</v>
      </c>
      <c r="CX34" s="2">
        <v>1781.257308526237</v>
      </c>
      <c r="CY34" s="14">
        <v>1748.5356887642604</v>
      </c>
      <c r="CZ34" s="13">
        <v>1777.9711796568931</v>
      </c>
      <c r="DA34" s="13">
        <v>1775.051342343466</v>
      </c>
      <c r="DB34" s="12">
        <v>1807.0909561740418</v>
      </c>
      <c r="DC34" s="43">
        <v>1592.5122074290844</v>
      </c>
      <c r="DD34" s="43">
        <v>1597.6052383278363</v>
      </c>
      <c r="DE34" s="43">
        <v>1602.4611399913197</v>
      </c>
      <c r="DF34" s="43">
        <v>1607.48734912608</v>
      </c>
      <c r="DG34" s="43">
        <v>1612.226521086244</v>
      </c>
      <c r="DH34" s="43">
        <v>1617.3624053748654</v>
      </c>
      <c r="DI34" s="43">
        <v>1621.7024237589214</v>
      </c>
      <c r="DJ34" s="43">
        <v>1626.2037383747108</v>
      </c>
      <c r="DK34" s="43">
        <v>1631.0290112523762</v>
      </c>
      <c r="DL34" s="43">
        <v>1635.649634230603</v>
      </c>
      <c r="DM34" s="43">
        <v>1640.5430076308037</v>
      </c>
      <c r="DN34" s="43">
        <v>1434.0648548066765</v>
      </c>
      <c r="DO34" s="43">
        <v>1437.7236120460682</v>
      </c>
      <c r="DP34" s="43">
        <v>1441.3681749938828</v>
      </c>
      <c r="DQ34" s="43">
        <v>1444.8887388550174</v>
      </c>
      <c r="DR34" s="43">
        <v>1448.119843964881</v>
      </c>
      <c r="DS34" s="43">
        <v>1451.9373891526966</v>
      </c>
      <c r="DT34" s="43">
        <v>1451.2492187309335</v>
      </c>
      <c r="DU34" s="43">
        <v>1460.87279962081</v>
      </c>
      <c r="DV34" s="43">
        <v>1468.3350235814348</v>
      </c>
    </row>
    <row r="35" spans="1:126" ht="18">
      <c r="A35" s="46" t="s">
        <v>21</v>
      </c>
      <c r="B35" s="155">
        <v>0</v>
      </c>
      <c r="C35" s="155">
        <v>0</v>
      </c>
      <c r="D35" s="155">
        <v>0</v>
      </c>
      <c r="E35" s="155">
        <v>0</v>
      </c>
      <c r="F35" s="155">
        <v>0</v>
      </c>
      <c r="G35" s="155">
        <v>0</v>
      </c>
      <c r="H35" s="155">
        <v>0</v>
      </c>
      <c r="I35" s="155">
        <v>0</v>
      </c>
      <c r="J35" s="155">
        <v>0</v>
      </c>
      <c r="K35" s="155">
        <v>0</v>
      </c>
      <c r="L35" s="155">
        <v>0</v>
      </c>
      <c r="M35" s="155">
        <v>0</v>
      </c>
      <c r="N35" s="157">
        <v>0</v>
      </c>
      <c r="O35" s="157">
        <v>0</v>
      </c>
      <c r="P35" s="157">
        <v>0</v>
      </c>
      <c r="Q35" s="157">
        <v>0</v>
      </c>
      <c r="R35" s="157">
        <v>0</v>
      </c>
      <c r="S35" s="157">
        <v>0</v>
      </c>
      <c r="T35" s="157">
        <v>0</v>
      </c>
      <c r="U35" s="157">
        <v>0</v>
      </c>
      <c r="V35" s="157">
        <v>0</v>
      </c>
      <c r="W35" s="157">
        <v>0</v>
      </c>
      <c r="X35" s="157">
        <v>0</v>
      </c>
      <c r="Y35" s="157">
        <v>0</v>
      </c>
      <c r="Z35" s="157">
        <v>0</v>
      </c>
      <c r="AA35" s="157">
        <v>0</v>
      </c>
      <c r="AB35" s="157">
        <v>0</v>
      </c>
      <c r="AC35" s="157">
        <v>0</v>
      </c>
      <c r="AD35" s="157">
        <v>0</v>
      </c>
      <c r="AE35" s="157">
        <v>0</v>
      </c>
      <c r="AF35" s="157">
        <v>0</v>
      </c>
      <c r="AG35" s="157">
        <v>0</v>
      </c>
      <c r="AH35" s="157">
        <v>0</v>
      </c>
      <c r="AI35" s="157">
        <v>0</v>
      </c>
      <c r="AJ35" s="157">
        <v>0</v>
      </c>
      <c r="AK35" s="157">
        <v>0</v>
      </c>
      <c r="AL35" s="157">
        <v>0</v>
      </c>
      <c r="AM35" s="157">
        <v>0</v>
      </c>
      <c r="AN35" s="157">
        <v>0</v>
      </c>
      <c r="AO35" s="157">
        <v>0</v>
      </c>
      <c r="AP35" s="157">
        <v>0</v>
      </c>
      <c r="AQ35" s="157">
        <v>0</v>
      </c>
      <c r="AR35" s="157">
        <v>0</v>
      </c>
      <c r="AS35" s="157">
        <v>0</v>
      </c>
      <c r="AT35" s="157">
        <v>0</v>
      </c>
      <c r="AU35" s="157">
        <v>0</v>
      </c>
      <c r="AV35" s="157">
        <v>0</v>
      </c>
      <c r="AW35" s="157">
        <v>0</v>
      </c>
      <c r="AX35" s="157">
        <v>0</v>
      </c>
      <c r="AY35" s="157">
        <v>0</v>
      </c>
      <c r="AZ35" s="157">
        <v>0</v>
      </c>
      <c r="BA35" s="157">
        <v>0</v>
      </c>
      <c r="BB35" s="157">
        <v>0</v>
      </c>
      <c r="BC35" s="157">
        <v>0</v>
      </c>
      <c r="BD35" s="157">
        <v>0</v>
      </c>
      <c r="BE35" s="157">
        <v>0</v>
      </c>
      <c r="BF35" s="157">
        <v>0</v>
      </c>
      <c r="BG35" s="157">
        <v>0</v>
      </c>
      <c r="BH35" s="157">
        <v>0</v>
      </c>
      <c r="BI35" s="157">
        <v>0</v>
      </c>
      <c r="BJ35" s="157">
        <v>0</v>
      </c>
      <c r="BK35" s="157">
        <v>0</v>
      </c>
      <c r="BL35" s="157">
        <v>0</v>
      </c>
      <c r="BM35" s="157">
        <v>0</v>
      </c>
      <c r="BN35" s="157">
        <v>0</v>
      </c>
      <c r="BO35" s="157">
        <v>0</v>
      </c>
      <c r="BP35" s="157">
        <v>0</v>
      </c>
      <c r="BQ35" s="157"/>
      <c r="BR35" s="157"/>
      <c r="BS35" s="157"/>
      <c r="BT35" s="157"/>
      <c r="BU35" s="157"/>
      <c r="BV35" s="157">
        <v>0</v>
      </c>
      <c r="BW35" s="157">
        <v>0</v>
      </c>
      <c r="BX35" s="157">
        <v>0</v>
      </c>
      <c r="BY35" s="157">
        <v>0</v>
      </c>
      <c r="BZ35" s="157">
        <v>0</v>
      </c>
      <c r="CA35" s="157">
        <v>0</v>
      </c>
      <c r="CB35" s="157">
        <v>0</v>
      </c>
      <c r="CC35" s="157">
        <v>0</v>
      </c>
      <c r="CD35" s="157">
        <v>0</v>
      </c>
      <c r="CE35" s="157">
        <v>0</v>
      </c>
      <c r="CF35" s="157">
        <v>0</v>
      </c>
      <c r="CG35" s="157">
        <v>0</v>
      </c>
      <c r="CH35" s="157">
        <v>0</v>
      </c>
      <c r="CI35" s="157">
        <v>0</v>
      </c>
      <c r="CJ35" s="157">
        <v>0</v>
      </c>
      <c r="CK35" s="157">
        <v>0</v>
      </c>
      <c r="CL35" s="157">
        <v>0</v>
      </c>
      <c r="CM35" s="157">
        <v>0</v>
      </c>
      <c r="CN35" s="157">
        <v>0</v>
      </c>
      <c r="CO35" s="157">
        <v>0</v>
      </c>
      <c r="CP35" s="157">
        <v>0</v>
      </c>
      <c r="CQ35" s="157">
        <v>0</v>
      </c>
      <c r="CR35" s="157">
        <v>0</v>
      </c>
      <c r="CS35" s="157">
        <v>0</v>
      </c>
      <c r="CT35" s="157">
        <v>0</v>
      </c>
      <c r="CU35" s="157">
        <v>0</v>
      </c>
      <c r="CV35" s="157">
        <v>0</v>
      </c>
      <c r="CW35" s="157">
        <v>0</v>
      </c>
      <c r="CX35" s="157">
        <v>0</v>
      </c>
      <c r="CY35" s="157">
        <v>0</v>
      </c>
      <c r="CZ35" s="157">
        <v>0</v>
      </c>
      <c r="DA35" s="157">
        <v>0</v>
      </c>
      <c r="DB35" s="213">
        <v>0</v>
      </c>
      <c r="DC35" s="204">
        <v>0</v>
      </c>
      <c r="DD35" s="204">
        <v>0</v>
      </c>
      <c r="DE35" s="204">
        <v>0</v>
      </c>
      <c r="DF35" s="204">
        <v>0</v>
      </c>
      <c r="DG35" s="204">
        <v>0</v>
      </c>
      <c r="DH35" s="204">
        <v>0</v>
      </c>
      <c r="DI35" s="204">
        <v>0</v>
      </c>
      <c r="DJ35" s="204">
        <v>0</v>
      </c>
      <c r="DK35" s="204">
        <v>0</v>
      </c>
      <c r="DL35" s="204">
        <v>0</v>
      </c>
      <c r="DM35" s="204">
        <v>0</v>
      </c>
      <c r="DN35" s="204">
        <v>0</v>
      </c>
      <c r="DO35" s="204">
        <v>0</v>
      </c>
      <c r="DP35" s="204">
        <v>0</v>
      </c>
      <c r="DQ35" s="204">
        <v>0</v>
      </c>
      <c r="DR35" s="204">
        <v>0</v>
      </c>
      <c r="DS35" s="204">
        <v>0</v>
      </c>
      <c r="DT35" s="204">
        <v>0</v>
      </c>
      <c r="DU35" s="204">
        <v>0</v>
      </c>
      <c r="DV35" s="204">
        <v>0</v>
      </c>
    </row>
    <row r="36" spans="1:126" ht="15.75">
      <c r="A36" s="92" t="s">
        <v>23</v>
      </c>
      <c r="B36" s="207">
        <f aca="true" t="shared" si="39" ref="B36:X36">+B6+B27</f>
        <v>406958.1374511563</v>
      </c>
      <c r="C36" s="207">
        <f t="shared" si="39"/>
        <v>410279.0166012212</v>
      </c>
      <c r="D36" s="207">
        <f t="shared" si="39"/>
        <v>417583.7021796553</v>
      </c>
      <c r="E36" s="207">
        <f t="shared" si="39"/>
        <v>425714.5702025628</v>
      </c>
      <c r="F36" s="207">
        <f t="shared" si="39"/>
        <v>427468.36687306606</v>
      </c>
      <c r="G36" s="207">
        <f t="shared" si="39"/>
        <v>429637.1289423701</v>
      </c>
      <c r="H36" s="207">
        <f t="shared" si="39"/>
        <v>437471.48508853867</v>
      </c>
      <c r="I36" s="207">
        <f t="shared" si="39"/>
        <v>443451.7512218333</v>
      </c>
      <c r="J36" s="207">
        <f t="shared" si="39"/>
        <v>435546.4163547843</v>
      </c>
      <c r="K36" s="207">
        <f t="shared" si="39"/>
        <v>449344.34829327965</v>
      </c>
      <c r="L36" s="207">
        <f t="shared" si="39"/>
        <v>456455.62574760616</v>
      </c>
      <c r="M36" s="207">
        <f t="shared" si="39"/>
        <v>464105.3865882061</v>
      </c>
      <c r="N36" s="207">
        <f t="shared" si="39"/>
        <v>465978.7020499545</v>
      </c>
      <c r="O36" s="207">
        <f t="shared" si="39"/>
        <v>478179.06777820573</v>
      </c>
      <c r="P36" s="207">
        <f t="shared" si="39"/>
        <v>476788.25599499623</v>
      </c>
      <c r="Q36" s="207">
        <f t="shared" si="39"/>
        <v>506162.4599014992</v>
      </c>
      <c r="R36" s="207">
        <f t="shared" si="39"/>
        <v>474216.2772543957</v>
      </c>
      <c r="S36" s="207">
        <f t="shared" si="39"/>
        <v>512211.83063477714</v>
      </c>
      <c r="T36" s="207">
        <f t="shared" si="39"/>
        <v>501008.68425098143</v>
      </c>
      <c r="U36" s="207">
        <f t="shared" si="39"/>
        <v>507462.9176368516</v>
      </c>
      <c r="V36" s="207">
        <f t="shared" si="39"/>
        <v>546094.1048505632</v>
      </c>
      <c r="W36" s="207">
        <f t="shared" si="39"/>
        <v>553681.1952081141</v>
      </c>
      <c r="X36" s="207">
        <f t="shared" si="39"/>
        <v>593102.0357871585</v>
      </c>
      <c r="Y36" s="207">
        <f aca="true" t="shared" si="40" ref="Y36:BD36">+Y6+Y27</f>
        <v>620765.6118944735</v>
      </c>
      <c r="Z36" s="207">
        <f t="shared" si="40"/>
        <v>645744.5044260137</v>
      </c>
      <c r="AA36" s="207">
        <f t="shared" si="40"/>
        <v>618342.5574607769</v>
      </c>
      <c r="AB36" s="207">
        <f t="shared" si="40"/>
        <v>613661.5429038218</v>
      </c>
      <c r="AC36" s="207">
        <f t="shared" si="40"/>
        <v>605620.2983776022</v>
      </c>
      <c r="AD36" s="207">
        <f t="shared" si="40"/>
        <v>607798.3170170129</v>
      </c>
      <c r="AE36" s="208">
        <f t="shared" si="40"/>
        <v>611673.0152717595</v>
      </c>
      <c r="AF36" s="208">
        <f t="shared" si="40"/>
        <v>610600.4473023464</v>
      </c>
      <c r="AG36" s="208">
        <f t="shared" si="40"/>
        <v>611618.3373945225</v>
      </c>
      <c r="AH36" s="208">
        <f t="shared" si="40"/>
        <v>616207.8330737349</v>
      </c>
      <c r="AI36" s="208">
        <f t="shared" si="40"/>
        <v>611969.4875720743</v>
      </c>
      <c r="AJ36" s="208">
        <f t="shared" si="40"/>
        <v>615707.6173369476</v>
      </c>
      <c r="AK36" s="208">
        <f t="shared" si="40"/>
        <v>627515.6140097195</v>
      </c>
      <c r="AL36" s="208">
        <f t="shared" si="40"/>
        <v>647292.8191436329</v>
      </c>
      <c r="AM36" s="208">
        <f t="shared" si="40"/>
        <v>613661.5429038218</v>
      </c>
      <c r="AN36" s="208">
        <f t="shared" si="40"/>
        <v>653048.5505306388</v>
      </c>
      <c r="AO36" s="208">
        <f t="shared" si="40"/>
        <v>648263.0309733031</v>
      </c>
      <c r="AP36" s="208">
        <f t="shared" si="40"/>
        <v>657204.5864577409</v>
      </c>
      <c r="AQ36" s="208">
        <f t="shared" si="40"/>
        <v>658888.6569399793</v>
      </c>
      <c r="AR36" s="208">
        <f t="shared" si="40"/>
        <v>658767.2383572386</v>
      </c>
      <c r="AS36" s="208">
        <f t="shared" si="40"/>
        <v>667910.249866072</v>
      </c>
      <c r="AT36" s="208">
        <f t="shared" si="40"/>
        <v>660946.2140748737</v>
      </c>
      <c r="AU36" s="208">
        <f t="shared" si="40"/>
        <v>657139.7212005652</v>
      </c>
      <c r="AV36" s="208">
        <f t="shared" si="40"/>
        <v>655824.1906436093</v>
      </c>
      <c r="AW36" s="208">
        <f t="shared" si="40"/>
        <v>656563.6628139879</v>
      </c>
      <c r="AX36" s="208">
        <f t="shared" si="40"/>
        <v>645107.7063180729</v>
      </c>
      <c r="AY36" s="208">
        <f t="shared" si="40"/>
        <v>647955.8006881127</v>
      </c>
      <c r="AZ36" s="208">
        <f t="shared" si="40"/>
        <v>638075.7150277046</v>
      </c>
      <c r="BA36" s="208">
        <f t="shared" si="40"/>
        <v>640016.4693792321</v>
      </c>
      <c r="BB36" s="208">
        <f t="shared" si="40"/>
        <v>652359.8052066182</v>
      </c>
      <c r="BC36" s="208">
        <f t="shared" si="40"/>
        <v>662011.4001981602</v>
      </c>
      <c r="BD36" s="208">
        <f t="shared" si="40"/>
        <v>658307.6568738016</v>
      </c>
      <c r="BE36" s="208">
        <f aca="true" t="shared" si="41" ref="BE36:BU36">+BE6+BE27</f>
        <v>663293.4382768042</v>
      </c>
      <c r="BF36" s="208">
        <f t="shared" si="41"/>
        <v>660662.683989319</v>
      </c>
      <c r="BG36" s="208">
        <f t="shared" si="41"/>
        <v>661399.1493475799</v>
      </c>
      <c r="BH36" s="208">
        <f t="shared" si="41"/>
        <v>659207.1255321236</v>
      </c>
      <c r="BI36" s="208">
        <f t="shared" si="41"/>
        <v>691234.4545414202</v>
      </c>
      <c r="BJ36" s="208">
        <f t="shared" si="41"/>
        <v>676055.4037906685</v>
      </c>
      <c r="BK36" s="208">
        <f t="shared" si="41"/>
        <v>684253.4890734256</v>
      </c>
      <c r="BL36" s="208">
        <f t="shared" si="41"/>
        <v>707439.0289296933</v>
      </c>
      <c r="BM36" s="208">
        <f t="shared" si="41"/>
        <v>713110.9274069241</v>
      </c>
      <c r="BN36" s="208">
        <f t="shared" si="41"/>
        <v>732683.3253124479</v>
      </c>
      <c r="BO36" s="208">
        <f t="shared" si="41"/>
        <v>735345.7052838203</v>
      </c>
      <c r="BP36" s="208">
        <f t="shared" si="41"/>
        <v>714517.2467359441</v>
      </c>
      <c r="BQ36" s="208">
        <f t="shared" si="41"/>
        <v>738936.5285443972</v>
      </c>
      <c r="BR36" s="208">
        <f t="shared" si="41"/>
        <v>736092.3657190122</v>
      </c>
      <c r="BS36" s="208">
        <f t="shared" si="41"/>
        <v>728754.601402128</v>
      </c>
      <c r="BT36" s="208">
        <f t="shared" si="41"/>
        <v>726923.990165252</v>
      </c>
      <c r="BU36" s="208">
        <f t="shared" si="41"/>
        <v>724329.7480511359</v>
      </c>
      <c r="BV36" s="208">
        <f aca="true" t="shared" si="42" ref="BV36:CJ36">+BV6+BV27</f>
        <v>734769.871571901</v>
      </c>
      <c r="BW36" s="208">
        <f t="shared" si="42"/>
        <v>729097.8550649513</v>
      </c>
      <c r="BX36" s="208">
        <f t="shared" si="42"/>
        <v>718755.178951853</v>
      </c>
      <c r="BY36" s="208">
        <f t="shared" si="42"/>
        <v>747209.864547551</v>
      </c>
      <c r="BZ36" s="208">
        <f t="shared" si="42"/>
        <v>754428.3599607685</v>
      </c>
      <c r="CA36" s="208">
        <f t="shared" si="42"/>
        <v>760152.8956388012</v>
      </c>
      <c r="CB36" s="208">
        <f t="shared" si="42"/>
        <v>770343.8325634712</v>
      </c>
      <c r="CC36" s="208">
        <f t="shared" si="42"/>
        <v>774952.9760502559</v>
      </c>
      <c r="CD36" s="208">
        <f t="shared" si="42"/>
        <v>773687.4472548271</v>
      </c>
      <c r="CE36" s="208">
        <f t="shared" si="42"/>
        <v>775221.6818091793</v>
      </c>
      <c r="CF36" s="208">
        <f t="shared" si="42"/>
        <v>778292.4266407691</v>
      </c>
      <c r="CG36" s="208">
        <f t="shared" si="42"/>
        <v>788053.9448836587</v>
      </c>
      <c r="CH36" s="208">
        <v>789859.2595469547</v>
      </c>
      <c r="CI36" s="208">
        <v>795087.7875462788</v>
      </c>
      <c r="CJ36" s="208">
        <f t="shared" si="42"/>
        <v>803785.9688884341</v>
      </c>
      <c r="CK36" s="208">
        <f aca="true" t="shared" si="43" ref="CK36:CQ36">+CK6+CK27</f>
        <v>800922.2688051468</v>
      </c>
      <c r="CL36" s="208">
        <f t="shared" si="43"/>
        <v>801839.639677738</v>
      </c>
      <c r="CM36" s="208">
        <f t="shared" si="43"/>
        <v>803941.0170065734</v>
      </c>
      <c r="CN36" s="210">
        <f t="shared" si="43"/>
        <v>802130.7049508678</v>
      </c>
      <c r="CO36" s="210">
        <f t="shared" si="43"/>
        <v>804250.5332715649</v>
      </c>
      <c r="CP36" s="210">
        <f t="shared" si="43"/>
        <v>804808.2777472719</v>
      </c>
      <c r="CQ36" s="210">
        <f t="shared" si="43"/>
        <v>810165.1386837006</v>
      </c>
      <c r="CR36" s="210">
        <v>815659.1488611257</v>
      </c>
      <c r="CS36" s="210">
        <f>+CS6+CS27</f>
        <v>839143.1177555766</v>
      </c>
      <c r="CT36" s="210">
        <v>838878.0550858319</v>
      </c>
      <c r="CU36" s="210">
        <v>842605.2741439127</v>
      </c>
      <c r="CV36" s="210">
        <v>867778.8517884051</v>
      </c>
      <c r="CW36" s="210">
        <v>908183.4643327952</v>
      </c>
      <c r="CX36" s="210">
        <v>916026.9529510271</v>
      </c>
      <c r="CY36" s="207">
        <v>929050.4588744924</v>
      </c>
      <c r="CZ36" s="207">
        <v>932695.8422409514</v>
      </c>
      <c r="DA36" s="207">
        <v>927716.5444980443</v>
      </c>
      <c r="DB36" s="207">
        <v>937501.162037531</v>
      </c>
      <c r="DC36" s="211">
        <v>940872.8836552602</v>
      </c>
      <c r="DD36" s="211">
        <v>948429.4449204457</v>
      </c>
      <c r="DE36" s="211">
        <v>958542.5841734885</v>
      </c>
      <c r="DF36" s="211">
        <v>959597.426238667</v>
      </c>
      <c r="DG36" s="211">
        <v>965054.0081655852</v>
      </c>
      <c r="DH36" s="211">
        <v>963078.6775915299</v>
      </c>
      <c r="DI36" s="211">
        <v>966901.0723327997</v>
      </c>
      <c r="DJ36" s="211">
        <v>977731.4595917675</v>
      </c>
      <c r="DK36" s="211">
        <v>988004.0149873138</v>
      </c>
      <c r="DL36" s="211">
        <v>1000919.7391082093</v>
      </c>
      <c r="DM36" s="211">
        <v>1003103.9910162705</v>
      </c>
      <c r="DN36" s="211">
        <v>1013063.3449013843</v>
      </c>
      <c r="DO36" s="211">
        <v>1023272.7058023751</v>
      </c>
      <c r="DP36" s="211">
        <v>1035965.0371945018</v>
      </c>
      <c r="DQ36" s="211">
        <v>1043833.3588509767</v>
      </c>
      <c r="DR36" s="211">
        <v>1038626.9644558276</v>
      </c>
      <c r="DS36" s="211">
        <v>1037111.0560007376</v>
      </c>
      <c r="DT36" s="211">
        <v>1040152.5753023387</v>
      </c>
      <c r="DU36" s="211">
        <v>1046727.7955581009</v>
      </c>
      <c r="DV36" s="211">
        <v>1048666.5582910543</v>
      </c>
    </row>
    <row r="37" spans="1:126" ht="16.5" thickBot="1">
      <c r="A37" s="50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164"/>
      <c r="CI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94"/>
      <c r="CZ37" s="194"/>
      <c r="DA37" s="194"/>
      <c r="DB37" s="194"/>
      <c r="DC37" s="192"/>
      <c r="DD37" s="192"/>
      <c r="DE37" s="192"/>
      <c r="DF37" s="192"/>
      <c r="DG37" s="192"/>
      <c r="DH37" s="192"/>
      <c r="DI37" s="192"/>
      <c r="DJ37" s="192"/>
      <c r="DK37" s="192"/>
      <c r="DL37" s="192"/>
      <c r="DM37" s="192"/>
      <c r="DN37" s="192"/>
      <c r="DO37" s="192"/>
      <c r="DP37" s="192"/>
      <c r="DQ37" s="192"/>
      <c r="DR37" s="192"/>
      <c r="DS37" s="192"/>
      <c r="DT37" s="192"/>
      <c r="DU37" s="192"/>
      <c r="DV37" s="192"/>
    </row>
    <row r="38" spans="1:126" ht="15.75">
      <c r="A38" s="162" t="s">
        <v>174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2"/>
      <c r="CN38" s="2"/>
      <c r="CO38" s="2"/>
      <c r="CP38" s="2"/>
      <c r="CQ38" s="2"/>
      <c r="CR38" s="2"/>
      <c r="CS38" s="193"/>
      <c r="CT38" s="193"/>
      <c r="CU38" s="193"/>
      <c r="CV38" s="193"/>
      <c r="CW38" s="193"/>
      <c r="CX38" s="193"/>
      <c r="CY38" s="193"/>
      <c r="CZ38" s="2"/>
      <c r="DA38" s="2"/>
      <c r="DB38" s="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</row>
    <row r="39" spans="1:126" ht="16.5" thickBot="1">
      <c r="A39" s="76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195"/>
      <c r="CT39" s="195"/>
      <c r="CU39" s="195"/>
      <c r="CV39" s="195"/>
      <c r="CW39" s="195"/>
      <c r="CX39" s="195"/>
      <c r="CY39" s="195"/>
      <c r="CZ39" s="60"/>
      <c r="DA39" s="60"/>
      <c r="DB39" s="60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</row>
    <row r="40" spans="1:106" ht="17.25" customHeight="1" hidden="1">
      <c r="A40" s="5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60"/>
      <c r="BW40" s="60"/>
      <c r="BX40" s="60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Y40" s="42"/>
      <c r="CZ40" s="42"/>
      <c r="DA40" s="42"/>
      <c r="DB40" s="42"/>
    </row>
    <row r="41" spans="1:106" ht="18" hidden="1">
      <c r="A41" s="56"/>
      <c r="B41" s="59"/>
      <c r="C41" s="62"/>
      <c r="D41" s="63"/>
      <c r="E41" s="63"/>
      <c r="F41" s="64"/>
      <c r="G41" s="62"/>
      <c r="H41" s="62"/>
      <c r="I41" s="63"/>
      <c r="J41" s="59"/>
      <c r="K41" s="62" t="s">
        <v>49</v>
      </c>
      <c r="L41" s="62" t="s">
        <v>49</v>
      </c>
      <c r="M41" s="62"/>
      <c r="N41" s="62" t="s">
        <v>49</v>
      </c>
      <c r="O41" s="62" t="s">
        <v>49</v>
      </c>
      <c r="P41" s="62"/>
      <c r="Q41" s="65"/>
      <c r="R41" s="65"/>
      <c r="S41" s="65"/>
      <c r="T41" s="58"/>
      <c r="U41" s="58"/>
      <c r="V41" s="58"/>
      <c r="W41" s="65"/>
      <c r="X41" s="65"/>
      <c r="Y41" s="58" t="s">
        <v>49</v>
      </c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 t="s">
        <v>89</v>
      </c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 t="s">
        <v>89</v>
      </c>
      <c r="BL41" s="57" t="s">
        <v>89</v>
      </c>
      <c r="BM41" s="57" t="s">
        <v>89</v>
      </c>
      <c r="BN41" s="57" t="s">
        <v>89</v>
      </c>
      <c r="BO41" s="57" t="s">
        <v>89</v>
      </c>
      <c r="BP41" s="57" t="s">
        <v>89</v>
      </c>
      <c r="BQ41" s="66"/>
      <c r="BR41" s="66"/>
      <c r="BS41" s="66"/>
      <c r="BT41" s="66"/>
      <c r="BU41" s="66"/>
      <c r="BV41" s="40">
        <v>0</v>
      </c>
      <c r="BW41" s="47">
        <v>0</v>
      </c>
      <c r="BX41" s="38">
        <v>0</v>
      </c>
      <c r="BY41" s="147">
        <v>0</v>
      </c>
      <c r="BZ41" s="147">
        <v>0</v>
      </c>
      <c r="CA41" s="147">
        <v>0</v>
      </c>
      <c r="CB41" s="147">
        <v>0</v>
      </c>
      <c r="CC41" s="147">
        <v>0</v>
      </c>
      <c r="CD41" s="147">
        <v>0</v>
      </c>
      <c r="CE41" s="147">
        <v>0</v>
      </c>
      <c r="CF41" s="39">
        <v>0</v>
      </c>
      <c r="CG41" s="47">
        <v>0</v>
      </c>
      <c r="CH41" s="47">
        <v>0</v>
      </c>
      <c r="CI41" s="47">
        <v>0</v>
      </c>
      <c r="CJ41" s="47"/>
      <c r="CK41" s="47"/>
      <c r="CL41" s="47"/>
      <c r="CM41" s="47">
        <v>0</v>
      </c>
      <c r="CN41" s="47">
        <v>0</v>
      </c>
      <c r="CO41" s="47">
        <v>0</v>
      </c>
      <c r="CP41" s="47">
        <v>0</v>
      </c>
      <c r="CQ41" s="47">
        <v>0</v>
      </c>
      <c r="CR41" s="47">
        <v>0</v>
      </c>
      <c r="CS41" s="47">
        <v>0</v>
      </c>
      <c r="CT41" s="47">
        <v>0</v>
      </c>
      <c r="CU41" s="47">
        <v>0</v>
      </c>
      <c r="CY41" s="42"/>
      <c r="CZ41" s="42"/>
      <c r="DA41" s="42"/>
      <c r="DB41" s="42"/>
    </row>
    <row r="42" spans="1:106" ht="16.5" customHeight="1" hidden="1">
      <c r="A42" s="67" t="s">
        <v>1</v>
      </c>
      <c r="B42" s="30" t="s">
        <v>49</v>
      </c>
      <c r="C42" s="31" t="s">
        <v>49</v>
      </c>
      <c r="D42" s="11" t="s">
        <v>38</v>
      </c>
      <c r="E42" s="11" t="s">
        <v>38</v>
      </c>
      <c r="F42" s="9" t="s">
        <v>38</v>
      </c>
      <c r="G42" s="10" t="s">
        <v>38</v>
      </c>
      <c r="H42" s="10" t="s">
        <v>38</v>
      </c>
      <c r="I42" s="11" t="s">
        <v>38</v>
      </c>
      <c r="J42" s="2"/>
      <c r="K42" s="6"/>
      <c r="L42" s="6"/>
      <c r="M42" s="6"/>
      <c r="N42" s="6"/>
      <c r="O42" s="6"/>
      <c r="P42" s="6"/>
      <c r="Q42" s="6"/>
      <c r="R42" s="6"/>
      <c r="S42" s="6"/>
      <c r="T42" s="2"/>
      <c r="U42" s="2"/>
      <c r="V42" s="2"/>
      <c r="W42" s="6"/>
      <c r="X42" s="6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78" t="s">
        <v>89</v>
      </c>
      <c r="BR42" s="78" t="s">
        <v>89</v>
      </c>
      <c r="BS42" s="78" t="s">
        <v>89</v>
      </c>
      <c r="BT42" s="78" t="s">
        <v>89</v>
      </c>
      <c r="BU42" s="78" t="s">
        <v>89</v>
      </c>
      <c r="BV42" s="7"/>
      <c r="BW42" s="42"/>
      <c r="BX42" s="2"/>
      <c r="BY42" s="146"/>
      <c r="BZ42" s="146"/>
      <c r="CA42" s="146"/>
      <c r="CB42" s="146"/>
      <c r="CC42" s="146"/>
      <c r="CD42" s="146"/>
      <c r="CE42" s="146"/>
      <c r="CF42" s="8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Y42" s="42"/>
      <c r="CZ42" s="42"/>
      <c r="DA42" s="42"/>
      <c r="DB42" s="42"/>
    </row>
    <row r="43" spans="1:106" ht="15.75" hidden="1">
      <c r="A43" s="217" t="s">
        <v>84</v>
      </c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45"/>
      <c r="X43" s="44"/>
      <c r="Y43" s="44"/>
      <c r="Z43" s="44"/>
      <c r="AA43" s="44"/>
      <c r="AB43" s="44"/>
      <c r="AC43" s="44"/>
      <c r="AD43" s="44"/>
      <c r="AE43" s="44"/>
      <c r="AF43" s="2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8"/>
      <c r="BR43" s="48"/>
      <c r="BS43" s="48"/>
      <c r="BT43" s="48"/>
      <c r="BU43" s="48"/>
      <c r="BV43" s="7">
        <f aca="true" t="shared" si="44" ref="BV43:CU43">SUM(BV45:BV48)</f>
        <v>2160.0068589623584</v>
      </c>
      <c r="BW43" s="42">
        <f t="shared" si="44"/>
        <v>2219.1985109953625</v>
      </c>
      <c r="BX43" s="2">
        <f t="shared" si="44"/>
        <v>2164.698825807452</v>
      </c>
      <c r="BY43" s="146">
        <f t="shared" si="44"/>
        <v>2172.5397747776724</v>
      </c>
      <c r="BZ43" s="146">
        <f t="shared" si="44"/>
        <v>2187.8276525033493</v>
      </c>
      <c r="CA43" s="146">
        <f t="shared" si="44"/>
        <v>2228.16499361328</v>
      </c>
      <c r="CB43" s="146">
        <f t="shared" si="44"/>
        <v>2237.0481621045037</v>
      </c>
      <c r="CC43" s="146">
        <f t="shared" si="44"/>
        <v>2197.481394024051</v>
      </c>
      <c r="CD43" s="146">
        <f t="shared" si="44"/>
        <v>2230.6082525680445</v>
      </c>
      <c r="CE43" s="146">
        <f t="shared" si="44"/>
        <v>2263.961050294426</v>
      </c>
      <c r="CF43" s="8">
        <f t="shared" si="44"/>
        <v>2234.239171208434</v>
      </c>
      <c r="CG43" s="42">
        <f t="shared" si="44"/>
        <v>2066.9674665502985</v>
      </c>
      <c r="CH43" s="42">
        <f>SUM(CH45:CH48)</f>
        <v>2020.856961430471</v>
      </c>
      <c r="CI43" s="42">
        <f>SUM(CI45:CI48)</f>
        <v>2020.856961430471</v>
      </c>
      <c r="CJ43" s="42"/>
      <c r="CK43" s="42"/>
      <c r="CL43" s="42"/>
      <c r="CM43" s="42">
        <f aca="true" t="shared" si="45" ref="CM43:CT43">SUM(CM45:CM48)</f>
        <v>2020.856961430471</v>
      </c>
      <c r="CN43" s="42">
        <f t="shared" si="45"/>
        <v>2020.856961430471</v>
      </c>
      <c r="CO43" s="42">
        <f t="shared" si="45"/>
        <v>2020.856961430471</v>
      </c>
      <c r="CP43" s="42">
        <f t="shared" si="45"/>
        <v>2020.856961430471</v>
      </c>
      <c r="CQ43" s="42">
        <f t="shared" si="45"/>
        <v>2020.856961430471</v>
      </c>
      <c r="CR43" s="42">
        <f t="shared" si="45"/>
        <v>2020.856961430471</v>
      </c>
      <c r="CS43" s="42">
        <f t="shared" si="45"/>
        <v>2020.856961430471</v>
      </c>
      <c r="CT43" s="42">
        <f t="shared" si="45"/>
        <v>2020.856961430471</v>
      </c>
      <c r="CU43" s="42">
        <f t="shared" si="44"/>
        <v>2020.856961430471</v>
      </c>
      <c r="CY43" s="42"/>
      <c r="CZ43" s="42"/>
      <c r="DA43" s="42"/>
      <c r="DB43" s="42"/>
    </row>
    <row r="44" spans="1:106" ht="16.5" hidden="1" thickBot="1">
      <c r="A44" s="68"/>
      <c r="B44" s="60"/>
      <c r="C44" s="69"/>
      <c r="D44" s="70"/>
      <c r="E44" s="70"/>
      <c r="F44" s="71"/>
      <c r="G44" s="69"/>
      <c r="H44" s="69"/>
      <c r="I44" s="71"/>
      <c r="J44" s="60"/>
      <c r="K44" s="69"/>
      <c r="L44" s="69"/>
      <c r="M44" s="69"/>
      <c r="N44" s="69"/>
      <c r="O44" s="69"/>
      <c r="P44" s="69"/>
      <c r="Q44" s="69"/>
      <c r="R44" s="69"/>
      <c r="S44" s="69"/>
      <c r="T44" s="60"/>
      <c r="U44" s="60"/>
      <c r="V44" s="60"/>
      <c r="W44" s="69"/>
      <c r="X44" s="69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1"/>
      <c r="BR44" s="61"/>
      <c r="BS44" s="61"/>
      <c r="BT44" s="61"/>
      <c r="BU44" s="61"/>
      <c r="BV44" s="7"/>
      <c r="BW44" s="42"/>
      <c r="BX44" s="2"/>
      <c r="BY44" s="146"/>
      <c r="BZ44" s="146"/>
      <c r="CA44" s="146"/>
      <c r="CB44" s="146"/>
      <c r="CC44" s="146"/>
      <c r="CD44" s="146"/>
      <c r="CE44" s="146"/>
      <c r="CF44" s="8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Y44" s="42"/>
      <c r="CZ44" s="42"/>
      <c r="DA44" s="42"/>
      <c r="DB44" s="42"/>
    </row>
    <row r="45" spans="1:106" ht="18" hidden="1">
      <c r="A45" s="50"/>
      <c r="B45" s="55" t="s">
        <v>52</v>
      </c>
      <c r="C45" s="82" t="s">
        <v>53</v>
      </c>
      <c r="D45" s="21" t="s">
        <v>54</v>
      </c>
      <c r="E45" s="21" t="s">
        <v>55</v>
      </c>
      <c r="F45" s="21" t="s">
        <v>56</v>
      </c>
      <c r="G45" s="21" t="s">
        <v>57</v>
      </c>
      <c r="H45" s="21" t="s">
        <v>58</v>
      </c>
      <c r="I45" s="21" t="s">
        <v>59</v>
      </c>
      <c r="J45" s="83" t="s">
        <v>60</v>
      </c>
      <c r="K45" s="84" t="s">
        <v>61</v>
      </c>
      <c r="L45" s="84" t="s">
        <v>62</v>
      </c>
      <c r="M45" s="84"/>
      <c r="N45" s="84" t="s">
        <v>64</v>
      </c>
      <c r="O45" s="84" t="s">
        <v>66</v>
      </c>
      <c r="P45" s="84" t="s">
        <v>67</v>
      </c>
      <c r="Q45" s="17" t="s">
        <v>68</v>
      </c>
      <c r="R45" s="17" t="s">
        <v>69</v>
      </c>
      <c r="S45" s="17" t="s">
        <v>70</v>
      </c>
      <c r="T45" s="17" t="s">
        <v>71</v>
      </c>
      <c r="U45" s="17" t="s">
        <v>72</v>
      </c>
      <c r="V45" s="17" t="s">
        <v>73</v>
      </c>
      <c r="W45" s="17" t="s">
        <v>74</v>
      </c>
      <c r="X45" s="17" t="s">
        <v>75</v>
      </c>
      <c r="Y45" s="20" t="s">
        <v>76</v>
      </c>
      <c r="Z45" s="79" t="s">
        <v>77</v>
      </c>
      <c r="AA45" s="79" t="s">
        <v>79</v>
      </c>
      <c r="AB45" s="79" t="s">
        <v>79</v>
      </c>
      <c r="AC45" s="79" t="s">
        <v>80</v>
      </c>
      <c r="AD45" s="79" t="s">
        <v>81</v>
      </c>
      <c r="AE45" s="79" t="s">
        <v>82</v>
      </c>
      <c r="AF45" s="79" t="s">
        <v>83</v>
      </c>
      <c r="AG45" s="79" t="s">
        <v>85</v>
      </c>
      <c r="AH45" s="79" t="s">
        <v>86</v>
      </c>
      <c r="AI45" s="79" t="s">
        <v>87</v>
      </c>
      <c r="AJ45" s="79" t="s">
        <v>98</v>
      </c>
      <c r="AK45" s="79" t="s">
        <v>88</v>
      </c>
      <c r="AL45" s="79" t="s">
        <v>102</v>
      </c>
      <c r="AM45" s="79" t="s">
        <v>79</v>
      </c>
      <c r="AN45" s="79" t="s">
        <v>90</v>
      </c>
      <c r="AO45" s="79" t="s">
        <v>90</v>
      </c>
      <c r="AP45" s="79" t="s">
        <v>91</v>
      </c>
      <c r="AQ45" s="79" t="s">
        <v>92</v>
      </c>
      <c r="AR45" s="79" t="s">
        <v>93</v>
      </c>
      <c r="AS45" s="79" t="s">
        <v>94</v>
      </c>
      <c r="AT45" s="79" t="s">
        <v>95</v>
      </c>
      <c r="AU45" s="79" t="s">
        <v>96</v>
      </c>
      <c r="AV45" s="79" t="s">
        <v>97</v>
      </c>
      <c r="AW45" s="79" t="s">
        <v>99</v>
      </c>
      <c r="AX45" s="79" t="s">
        <v>100</v>
      </c>
      <c r="AY45" s="79" t="s">
        <v>101</v>
      </c>
      <c r="AZ45" s="79" t="s">
        <v>103</v>
      </c>
      <c r="BA45" s="79" t="s">
        <v>104</v>
      </c>
      <c r="BB45" s="79" t="s">
        <v>105</v>
      </c>
      <c r="BC45" s="79" t="s">
        <v>106</v>
      </c>
      <c r="BD45" s="79" t="s">
        <v>107</v>
      </c>
      <c r="BE45" s="17" t="s">
        <v>108</v>
      </c>
      <c r="BF45" s="17" t="s">
        <v>109</v>
      </c>
      <c r="BG45" s="79" t="s">
        <v>110</v>
      </c>
      <c r="BH45" s="89" t="s">
        <v>111</v>
      </c>
      <c r="BI45" s="88" t="s">
        <v>112</v>
      </c>
      <c r="BJ45" s="79" t="s">
        <v>113</v>
      </c>
      <c r="BK45" s="79" t="s">
        <v>114</v>
      </c>
      <c r="BL45" s="79" t="s">
        <v>115</v>
      </c>
      <c r="BM45" s="79" t="s">
        <v>116</v>
      </c>
      <c r="BN45" s="79" t="s">
        <v>128</v>
      </c>
      <c r="BO45" s="79" t="s">
        <v>130</v>
      </c>
      <c r="BP45" s="79" t="s">
        <v>133</v>
      </c>
      <c r="BQ45" s="77" t="s">
        <v>134</v>
      </c>
      <c r="BR45" s="77" t="s">
        <v>136</v>
      </c>
      <c r="BS45" s="77" t="s">
        <v>137</v>
      </c>
      <c r="BT45" s="77" t="s">
        <v>138</v>
      </c>
      <c r="BU45" s="77" t="s">
        <v>141</v>
      </c>
      <c r="BV45" s="40">
        <v>0</v>
      </c>
      <c r="BW45" s="47">
        <v>0</v>
      </c>
      <c r="BX45" s="38">
        <v>0</v>
      </c>
      <c r="BY45" s="147">
        <v>0</v>
      </c>
      <c r="BZ45" s="147">
        <v>0</v>
      </c>
      <c r="CA45" s="147">
        <v>0</v>
      </c>
      <c r="CB45" s="147">
        <v>0</v>
      </c>
      <c r="CC45" s="147">
        <v>0</v>
      </c>
      <c r="CD45" s="147">
        <v>0</v>
      </c>
      <c r="CE45" s="147">
        <v>0</v>
      </c>
      <c r="CF45" s="39">
        <v>0</v>
      </c>
      <c r="CG45" s="47">
        <v>0</v>
      </c>
      <c r="CH45" s="47">
        <v>0</v>
      </c>
      <c r="CI45" s="47">
        <v>0</v>
      </c>
      <c r="CJ45" s="47"/>
      <c r="CK45" s="47"/>
      <c r="CL45" s="47"/>
      <c r="CM45" s="47">
        <v>0</v>
      </c>
      <c r="CN45" s="47">
        <v>0</v>
      </c>
      <c r="CO45" s="47">
        <v>0</v>
      </c>
      <c r="CP45" s="47">
        <v>0</v>
      </c>
      <c r="CQ45" s="47">
        <v>0</v>
      </c>
      <c r="CR45" s="47">
        <v>0</v>
      </c>
      <c r="CS45" s="47">
        <v>0</v>
      </c>
      <c r="CT45" s="47">
        <v>0</v>
      </c>
      <c r="CU45" s="47">
        <v>0</v>
      </c>
      <c r="CY45" s="42"/>
      <c r="CZ45" s="42"/>
      <c r="DA45" s="42"/>
      <c r="DB45" s="42"/>
    </row>
    <row r="46" spans="1:106" ht="18" hidden="1">
      <c r="A46" s="50"/>
      <c r="B46" s="7"/>
      <c r="C46" s="7"/>
      <c r="D46" s="7"/>
      <c r="E46" s="7"/>
      <c r="F46" s="7"/>
      <c r="G46" s="7"/>
      <c r="H46" s="7"/>
      <c r="I46" s="2"/>
      <c r="J46" s="2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7"/>
      <c r="BF46" s="7"/>
      <c r="BG46" s="2"/>
      <c r="BH46" s="6"/>
      <c r="BI46" s="7"/>
      <c r="BJ46" s="2"/>
      <c r="BK46" s="2"/>
      <c r="BL46" s="2"/>
      <c r="BM46" s="2"/>
      <c r="BN46" s="2"/>
      <c r="BO46" s="2"/>
      <c r="BP46" s="2"/>
      <c r="BQ46" s="42"/>
      <c r="BR46" s="42"/>
      <c r="BS46" s="42"/>
      <c r="BT46" s="42"/>
      <c r="BU46" s="42"/>
      <c r="BV46" s="40">
        <v>0</v>
      </c>
      <c r="BW46" s="47">
        <v>0</v>
      </c>
      <c r="BX46" s="38">
        <v>0</v>
      </c>
      <c r="BY46" s="147">
        <v>0</v>
      </c>
      <c r="BZ46" s="147">
        <v>0</v>
      </c>
      <c r="CA46" s="147">
        <v>0</v>
      </c>
      <c r="CB46" s="147">
        <v>0</v>
      </c>
      <c r="CC46" s="147">
        <v>0</v>
      </c>
      <c r="CD46" s="147">
        <v>0</v>
      </c>
      <c r="CE46" s="147">
        <v>0</v>
      </c>
      <c r="CF46" s="39">
        <v>0</v>
      </c>
      <c r="CG46" s="47">
        <v>0</v>
      </c>
      <c r="CH46" s="47">
        <v>0</v>
      </c>
      <c r="CI46" s="47">
        <v>0</v>
      </c>
      <c r="CJ46" s="47"/>
      <c r="CK46" s="47"/>
      <c r="CL46" s="47"/>
      <c r="CM46" s="47">
        <v>0</v>
      </c>
      <c r="CN46" s="47">
        <v>0</v>
      </c>
      <c r="CO46" s="47">
        <v>0</v>
      </c>
      <c r="CP46" s="47">
        <v>0</v>
      </c>
      <c r="CQ46" s="47">
        <v>0</v>
      </c>
      <c r="CR46" s="47">
        <v>0</v>
      </c>
      <c r="CS46" s="47">
        <v>0</v>
      </c>
      <c r="CT46" s="47">
        <v>0</v>
      </c>
      <c r="CU46" s="47">
        <v>0</v>
      </c>
      <c r="CY46" s="42"/>
      <c r="CZ46" s="42"/>
      <c r="DA46" s="42"/>
      <c r="DB46" s="42"/>
    </row>
    <row r="47" spans="1:106" ht="15.75" hidden="1">
      <c r="A47" s="50"/>
      <c r="B47" s="13"/>
      <c r="C47" s="13"/>
      <c r="D47" s="13"/>
      <c r="E47" s="13"/>
      <c r="F47" s="13"/>
      <c r="G47" s="13"/>
      <c r="H47" s="13"/>
      <c r="I47" s="14"/>
      <c r="J47" s="3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13"/>
      <c r="BF47" s="13"/>
      <c r="BG47" s="3"/>
      <c r="BH47" s="12"/>
      <c r="BI47" s="13"/>
      <c r="BJ47" s="3"/>
      <c r="BK47" s="3"/>
      <c r="BL47" s="3"/>
      <c r="BM47" s="3"/>
      <c r="BN47" s="3"/>
      <c r="BO47" s="3"/>
      <c r="BP47" s="3"/>
      <c r="BQ47" s="43"/>
      <c r="BR47" s="43"/>
      <c r="BS47" s="43"/>
      <c r="BT47" s="43"/>
      <c r="BU47" s="43"/>
      <c r="BV47" s="7">
        <v>2160.0068589623584</v>
      </c>
      <c r="BW47" s="42">
        <v>2219.1985109953625</v>
      </c>
      <c r="BX47" s="2">
        <v>2164.698825807452</v>
      </c>
      <c r="BY47" s="146">
        <v>2172.5397747776724</v>
      </c>
      <c r="BZ47" s="146">
        <v>2187.8276525033493</v>
      </c>
      <c r="CA47" s="146">
        <v>2228.16499361328</v>
      </c>
      <c r="CB47" s="146">
        <v>2237.0481621045037</v>
      </c>
      <c r="CC47" s="146">
        <v>2197.481394024051</v>
      </c>
      <c r="CD47" s="146">
        <v>2230.6082525680445</v>
      </c>
      <c r="CE47" s="146">
        <v>2263.961050294426</v>
      </c>
      <c r="CF47" s="8">
        <v>2234.239171208434</v>
      </c>
      <c r="CG47" s="42">
        <v>2066.9674665502985</v>
      </c>
      <c r="CH47" s="42">
        <v>2020.856961430471</v>
      </c>
      <c r="CI47" s="42">
        <v>2020.856961430471</v>
      </c>
      <c r="CJ47" s="42"/>
      <c r="CK47" s="42"/>
      <c r="CL47" s="42"/>
      <c r="CM47" s="42">
        <v>2020.856961430471</v>
      </c>
      <c r="CN47" s="42">
        <v>2020.856961430471</v>
      </c>
      <c r="CO47" s="42">
        <v>2020.856961430471</v>
      </c>
      <c r="CP47" s="42">
        <v>2020.856961430471</v>
      </c>
      <c r="CQ47" s="42">
        <v>2020.856961430471</v>
      </c>
      <c r="CR47" s="42">
        <v>2020.856961430471</v>
      </c>
      <c r="CS47" s="42">
        <v>2020.856961430471</v>
      </c>
      <c r="CT47" s="42">
        <v>2020.856961430471</v>
      </c>
      <c r="CU47" s="42">
        <v>2020.856961430471</v>
      </c>
      <c r="CY47" s="42"/>
      <c r="CZ47" s="42"/>
      <c r="DA47" s="42"/>
      <c r="DB47" s="42"/>
    </row>
    <row r="48" spans="1:106" ht="18" hidden="1">
      <c r="A48" s="50"/>
      <c r="B48" s="7"/>
      <c r="C48" s="7"/>
      <c r="D48" s="7"/>
      <c r="E48" s="7"/>
      <c r="F48" s="7"/>
      <c r="G48" s="7"/>
      <c r="H48" s="7"/>
      <c r="I48" s="2"/>
      <c r="J48" s="2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7"/>
      <c r="BF48" s="7"/>
      <c r="BG48" s="2"/>
      <c r="BH48" s="6"/>
      <c r="BI48" s="7"/>
      <c r="BJ48" s="2"/>
      <c r="BK48" s="2"/>
      <c r="BL48" s="2"/>
      <c r="BM48" s="2"/>
      <c r="BN48" s="2"/>
      <c r="BO48" s="2"/>
      <c r="BP48" s="2"/>
      <c r="BQ48" s="42"/>
      <c r="BR48" s="42"/>
      <c r="BS48" s="42"/>
      <c r="BT48" s="42"/>
      <c r="BU48" s="42"/>
      <c r="BV48" s="40">
        <v>0</v>
      </c>
      <c r="BW48" s="41">
        <v>0</v>
      </c>
      <c r="BX48" s="40">
        <v>0</v>
      </c>
      <c r="BY48" s="40">
        <v>0</v>
      </c>
      <c r="BZ48" s="40">
        <v>0</v>
      </c>
      <c r="CA48" s="40">
        <v>0</v>
      </c>
      <c r="CB48" s="40">
        <v>0</v>
      </c>
      <c r="CC48" s="40">
        <v>0</v>
      </c>
      <c r="CD48" s="40">
        <v>0</v>
      </c>
      <c r="CE48" s="40">
        <v>0</v>
      </c>
      <c r="CF48" s="40">
        <v>0</v>
      </c>
      <c r="CG48" s="47">
        <v>0</v>
      </c>
      <c r="CH48" s="47">
        <v>0</v>
      </c>
      <c r="CI48" s="47">
        <v>0</v>
      </c>
      <c r="CJ48" s="47"/>
      <c r="CK48" s="47"/>
      <c r="CL48" s="47"/>
      <c r="CM48" s="47">
        <v>0</v>
      </c>
      <c r="CN48" s="47">
        <v>0</v>
      </c>
      <c r="CO48" s="47">
        <v>0</v>
      </c>
      <c r="CP48" s="47">
        <v>0</v>
      </c>
      <c r="CQ48" s="47">
        <v>0</v>
      </c>
      <c r="CR48" s="47">
        <v>0</v>
      </c>
      <c r="CS48" s="47">
        <v>0</v>
      </c>
      <c r="CT48" s="47">
        <v>0</v>
      </c>
      <c r="CU48" s="47">
        <v>0</v>
      </c>
      <c r="CY48" s="42"/>
      <c r="CZ48" s="42"/>
      <c r="DA48" s="42"/>
      <c r="DB48" s="42"/>
    </row>
    <row r="49" spans="1:106" ht="15.75" hidden="1">
      <c r="A49" s="50"/>
      <c r="B49" s="7"/>
      <c r="C49" s="7"/>
      <c r="D49" s="7"/>
      <c r="E49" s="7"/>
      <c r="F49" s="7"/>
      <c r="G49" s="7"/>
      <c r="H49" s="7"/>
      <c r="I49" s="2"/>
      <c r="J49" s="2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7"/>
      <c r="BF49" s="7"/>
      <c r="BG49" s="2"/>
      <c r="BH49" s="6"/>
      <c r="BI49" s="7"/>
      <c r="BJ49" s="2"/>
      <c r="BK49" s="2"/>
      <c r="BL49" s="2"/>
      <c r="BM49" s="2"/>
      <c r="BN49" s="2"/>
      <c r="BO49" s="2"/>
      <c r="BP49" s="2"/>
      <c r="BQ49" s="42"/>
      <c r="BR49" s="42"/>
      <c r="BS49" s="42"/>
      <c r="BT49" s="42"/>
      <c r="BU49" s="42"/>
      <c r="BV49" s="7"/>
      <c r="BW49" s="42"/>
      <c r="BX49" s="2"/>
      <c r="BY49" s="146"/>
      <c r="BZ49" s="146"/>
      <c r="CA49" s="146"/>
      <c r="CB49" s="146"/>
      <c r="CC49" s="146"/>
      <c r="CD49" s="146"/>
      <c r="CE49" s="146"/>
      <c r="CF49" s="8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Y49" s="42"/>
      <c r="CZ49" s="42"/>
      <c r="DA49" s="42"/>
      <c r="DB49" s="42"/>
    </row>
    <row r="50" spans="1:106" ht="15.75" hidden="1">
      <c r="A50" s="72" t="s">
        <v>3</v>
      </c>
      <c r="B50" s="35">
        <f aca="true" t="shared" si="46" ref="B50:BF50">SUM(B52:B54)</f>
        <v>43.16283430840864</v>
      </c>
      <c r="C50" s="35">
        <f t="shared" si="46"/>
        <v>43.09004328755573</v>
      </c>
      <c r="D50" s="35">
        <f t="shared" si="46"/>
        <v>43.00646417183201</v>
      </c>
      <c r="E50" s="35">
        <f t="shared" si="46"/>
        <v>42.69393898679183</v>
      </c>
      <c r="F50" s="35">
        <f t="shared" si="46"/>
        <v>42.78796808898707</v>
      </c>
      <c r="G50" s="35">
        <f t="shared" si="46"/>
        <v>43.617046213551184</v>
      </c>
      <c r="H50" s="35">
        <f t="shared" si="46"/>
        <v>44.51054314817342</v>
      </c>
      <c r="I50" s="35">
        <f t="shared" si="46"/>
        <v>44.616748230831035</v>
      </c>
      <c r="J50" s="35">
        <f t="shared" si="46"/>
        <v>44.59121332782473</v>
      </c>
      <c r="K50" s="35">
        <f t="shared" si="46"/>
        <v>44.32332223272441</v>
      </c>
      <c r="L50" s="35">
        <f t="shared" si="46"/>
        <v>44.58544636852895</v>
      </c>
      <c r="M50" s="35">
        <f t="shared" si="46"/>
        <v>44.89362248038722</v>
      </c>
      <c r="N50" s="35">
        <f t="shared" si="46"/>
        <v>44.871944566258705</v>
      </c>
      <c r="O50" s="35">
        <f t="shared" si="46"/>
        <v>44.94937669067205</v>
      </c>
      <c r="P50" s="35">
        <f t="shared" si="46"/>
        <v>44.84202701176276</v>
      </c>
      <c r="Q50" s="35">
        <f t="shared" si="46"/>
        <v>43.357470858918504</v>
      </c>
      <c r="R50" s="35">
        <f t="shared" si="46"/>
        <v>44.47124594472758</v>
      </c>
      <c r="S50" s="35">
        <f t="shared" si="46"/>
        <v>43.17929525565007</v>
      </c>
      <c r="T50" s="35">
        <f t="shared" si="46"/>
        <v>44.716288734825675</v>
      </c>
      <c r="U50" s="35">
        <f t="shared" si="46"/>
        <v>45.016453965629125</v>
      </c>
      <c r="V50" s="35">
        <f t="shared" si="46"/>
        <v>43.66400785529232</v>
      </c>
      <c r="W50" s="35">
        <f t="shared" si="46"/>
        <v>43.74187688390463</v>
      </c>
      <c r="X50" s="35">
        <f t="shared" si="46"/>
        <v>41.124816904275065</v>
      </c>
      <c r="Y50" s="51">
        <f t="shared" si="46"/>
        <v>41.41993727257746</v>
      </c>
      <c r="Z50" s="80">
        <f t="shared" si="46"/>
        <v>41.360647429391705</v>
      </c>
      <c r="AA50" s="80">
        <f t="shared" si="46"/>
        <v>41.454530479055045</v>
      </c>
      <c r="AB50" s="80">
        <f t="shared" si="46"/>
        <v>41.59506578206573</v>
      </c>
      <c r="AC50" s="80">
        <f t="shared" si="46"/>
        <v>41.60989259280933</v>
      </c>
      <c r="AD50" s="80">
        <f t="shared" si="46"/>
        <v>41.75927948522897</v>
      </c>
      <c r="AE50" s="80">
        <f t="shared" si="46"/>
        <v>41.72396356796183</v>
      </c>
      <c r="AF50" s="80">
        <f t="shared" si="46"/>
        <v>41.575166966167984</v>
      </c>
      <c r="AG50" s="80">
        <f t="shared" si="46"/>
        <v>41.56599884839423</v>
      </c>
      <c r="AH50" s="80">
        <f t="shared" si="46"/>
        <v>41.57560271635198</v>
      </c>
      <c r="AI50" s="80">
        <f t="shared" si="46"/>
        <v>41.4043711114089</v>
      </c>
      <c r="AJ50" s="80">
        <f t="shared" si="46"/>
        <v>41.48515952366628</v>
      </c>
      <c r="AK50" s="80">
        <f t="shared" si="46"/>
        <v>42.61013852285005</v>
      </c>
      <c r="AL50" s="80">
        <f t="shared" si="46"/>
        <v>43.71431743620525</v>
      </c>
      <c r="AM50" s="80">
        <f t="shared" si="46"/>
        <v>41.59506578206573</v>
      </c>
      <c r="AN50" s="80">
        <f t="shared" si="46"/>
        <v>43.46067550112297</v>
      </c>
      <c r="AO50" s="80">
        <f t="shared" si="46"/>
        <v>43.99499524857538</v>
      </c>
      <c r="AP50" s="80">
        <f t="shared" si="46"/>
        <v>43.91825083453505</v>
      </c>
      <c r="AQ50" s="80">
        <f t="shared" si="46"/>
        <v>43.868601880924246</v>
      </c>
      <c r="AR50" s="80">
        <f t="shared" si="46"/>
        <v>43.82683466960314</v>
      </c>
      <c r="AS50" s="80">
        <f t="shared" si="46"/>
        <v>44.542156170683576</v>
      </c>
      <c r="AT50" s="80">
        <f t="shared" si="46"/>
        <v>44.506538028898376</v>
      </c>
      <c r="AU50" s="80">
        <f t="shared" si="46"/>
        <v>44.733646438684744</v>
      </c>
      <c r="AV50" s="80">
        <f t="shared" si="46"/>
        <v>44.84829279615158</v>
      </c>
      <c r="AW50" s="80">
        <f t="shared" si="46"/>
        <v>45.04353516136294</v>
      </c>
      <c r="AX50" s="80">
        <f t="shared" si="46"/>
        <v>45.01504858875176</v>
      </c>
      <c r="AY50" s="80">
        <f t="shared" si="46"/>
        <v>45.36460076649321</v>
      </c>
      <c r="AZ50" s="80">
        <f t="shared" si="46"/>
        <v>44.94113168257511</v>
      </c>
      <c r="BA50" s="80">
        <f t="shared" si="46"/>
        <v>45.2524661791731</v>
      </c>
      <c r="BB50" s="80">
        <f t="shared" si="46"/>
        <v>45.59287369744741</v>
      </c>
      <c r="BC50" s="80">
        <f t="shared" si="46"/>
        <v>46.23679410369131</v>
      </c>
      <c r="BD50" s="80">
        <f t="shared" si="46"/>
        <v>46.06259858672146</v>
      </c>
      <c r="BE50" s="35">
        <f t="shared" si="46"/>
        <v>46.046960295436996</v>
      </c>
      <c r="BF50" s="35">
        <f t="shared" si="46"/>
        <v>45.529064867862004</v>
      </c>
      <c r="BG50" s="80">
        <f aca="true" t="shared" si="47" ref="BG50:BN50">SUM(BG52:BG54)</f>
        <v>45.60733069840464</v>
      </c>
      <c r="BH50" s="90">
        <f t="shared" si="47"/>
        <v>45.62371034371664</v>
      </c>
      <c r="BI50" s="35">
        <f t="shared" si="47"/>
        <v>44.57040552579834</v>
      </c>
      <c r="BJ50" s="80">
        <f t="shared" si="47"/>
        <v>45.962884940666726</v>
      </c>
      <c r="BK50" s="80">
        <f t="shared" si="47"/>
        <v>46.06960928627474</v>
      </c>
      <c r="BL50" s="80">
        <f t="shared" si="47"/>
        <v>44.713434704498624</v>
      </c>
      <c r="BM50" s="80">
        <f t="shared" si="47"/>
        <v>44.54715410460455</v>
      </c>
      <c r="BN50" s="80">
        <f t="shared" si="47"/>
        <v>43.43361532955606</v>
      </c>
      <c r="BO50" s="80">
        <f aca="true" t="shared" si="48" ref="BO50:BU50">SUM(BO52:BO55)</f>
        <v>45.97605202688916</v>
      </c>
      <c r="BP50" s="80">
        <f t="shared" si="48"/>
        <v>44.78249098249421</v>
      </c>
      <c r="BQ50" s="52">
        <f t="shared" si="48"/>
        <v>45.84738692889821</v>
      </c>
      <c r="BR50" s="52">
        <f t="shared" si="48"/>
        <v>45.79650051964321</v>
      </c>
      <c r="BS50" s="52">
        <f t="shared" si="48"/>
        <v>45.79408711546559</v>
      </c>
      <c r="BT50" s="52">
        <f t="shared" si="48"/>
        <v>45.8876924631873</v>
      </c>
      <c r="BU50" s="52">
        <f t="shared" si="48"/>
        <v>46.00207343442133</v>
      </c>
      <c r="BV50" s="26">
        <f aca="true" t="shared" si="49" ref="BV50:CU50">+BV6+BV37</f>
        <v>732609.8647129387</v>
      </c>
      <c r="BW50" s="86">
        <f t="shared" si="49"/>
        <v>727084.9979424498</v>
      </c>
      <c r="BX50" s="85">
        <f t="shared" si="49"/>
        <v>716623.9823087236</v>
      </c>
      <c r="BY50" s="148">
        <f t="shared" si="49"/>
        <v>745031.455005395</v>
      </c>
      <c r="BZ50" s="148">
        <f t="shared" si="49"/>
        <v>752262.5900782896</v>
      </c>
      <c r="CA50" s="148">
        <f t="shared" si="49"/>
        <v>757959.2150685003</v>
      </c>
      <c r="CB50" s="148">
        <f t="shared" si="49"/>
        <v>768141.4063059444</v>
      </c>
      <c r="CC50" s="148">
        <f t="shared" si="49"/>
        <v>772789.5042016784</v>
      </c>
      <c r="CD50" s="148">
        <f t="shared" si="49"/>
        <v>771682.7602177525</v>
      </c>
      <c r="CE50" s="148">
        <f t="shared" si="49"/>
        <v>773187.0200236586</v>
      </c>
      <c r="CF50" s="27">
        <f t="shared" si="49"/>
        <v>776284.4764329774</v>
      </c>
      <c r="CG50" s="86">
        <f t="shared" si="49"/>
        <v>785986.9774171084</v>
      </c>
      <c r="CH50" s="86">
        <f t="shared" si="49"/>
        <v>787839.055546135</v>
      </c>
      <c r="CI50" s="86">
        <f>+CI6+CI37</f>
        <v>793066.9305848483</v>
      </c>
      <c r="CJ50" s="86"/>
      <c r="CK50" s="86"/>
      <c r="CL50" s="86"/>
      <c r="CM50" s="86">
        <f aca="true" t="shared" si="50" ref="CM50:CT50">+CM6+CM37</f>
        <v>801960.4568814613</v>
      </c>
      <c r="CN50" s="86">
        <f t="shared" si="50"/>
        <v>800178.998965398</v>
      </c>
      <c r="CO50" s="86">
        <f t="shared" si="50"/>
        <v>802298.827286095</v>
      </c>
      <c r="CP50" s="86">
        <f t="shared" si="50"/>
        <v>802999.3603089656</v>
      </c>
      <c r="CQ50" s="86">
        <f t="shared" si="50"/>
        <v>808312.1915269579</v>
      </c>
      <c r="CR50" s="86">
        <f t="shared" si="50"/>
        <v>813791.5122919014</v>
      </c>
      <c r="CS50" s="86">
        <f t="shared" si="50"/>
        <v>837270.3049408386</v>
      </c>
      <c r="CT50" s="86">
        <f t="shared" si="50"/>
        <v>837013.548437044</v>
      </c>
      <c r="CU50" s="86">
        <f t="shared" si="49"/>
        <v>840730.8017351516</v>
      </c>
      <c r="CY50" s="42"/>
      <c r="CZ50" s="42"/>
      <c r="DA50" s="42"/>
      <c r="DB50" s="42"/>
    </row>
    <row r="51" spans="1:106" ht="16.5" hidden="1" thickBot="1">
      <c r="A51" s="67" t="s">
        <v>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8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7"/>
      <c r="BF51" s="7"/>
      <c r="BG51" s="2"/>
      <c r="BH51" s="6"/>
      <c r="BI51" s="7"/>
      <c r="BJ51" s="2"/>
      <c r="BK51" s="2"/>
      <c r="BL51" s="2"/>
      <c r="BM51" s="2"/>
      <c r="BN51" s="2"/>
      <c r="BO51" s="2"/>
      <c r="BP51" s="2"/>
      <c r="BQ51" s="42"/>
      <c r="BR51" s="42"/>
      <c r="BS51" s="42"/>
      <c r="BT51" s="42"/>
      <c r="BU51" s="42"/>
      <c r="BV51" s="70"/>
      <c r="BW51" s="61"/>
      <c r="BX51" s="60"/>
      <c r="BY51" s="149"/>
      <c r="BZ51" s="149"/>
      <c r="CA51" s="149"/>
      <c r="CB51" s="149"/>
      <c r="CC51" s="149"/>
      <c r="CD51" s="149"/>
      <c r="CE51" s="149"/>
      <c r="CF51" s="7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Y51" s="42"/>
      <c r="CZ51" s="42"/>
      <c r="DA51" s="42"/>
      <c r="DB51" s="42"/>
    </row>
    <row r="52" spans="1:106" ht="15.75" hidden="1">
      <c r="A52" s="67" t="s">
        <v>4</v>
      </c>
      <c r="B52" s="7">
        <f aca="true" t="shared" si="51" ref="B52:AG52">B8/B36*100</f>
        <v>33.83599780404536</v>
      </c>
      <c r="C52" s="7">
        <f t="shared" si="51"/>
        <v>33.73200805419155</v>
      </c>
      <c r="D52" s="7">
        <f t="shared" si="51"/>
        <v>33.70343268831993</v>
      </c>
      <c r="E52" s="7">
        <f t="shared" si="51"/>
        <v>33.45651139064309</v>
      </c>
      <c r="F52" s="7">
        <f t="shared" si="51"/>
        <v>33.57703901625798</v>
      </c>
      <c r="G52" s="7">
        <f t="shared" si="51"/>
        <v>34.427642179091656</v>
      </c>
      <c r="H52" s="7">
        <f t="shared" si="51"/>
        <v>35.47225707306737</v>
      </c>
      <c r="I52" s="7">
        <f t="shared" si="51"/>
        <v>35.58394794241137</v>
      </c>
      <c r="J52" s="7">
        <f t="shared" si="51"/>
        <v>35.65168377428055</v>
      </c>
      <c r="K52" s="7">
        <f t="shared" si="51"/>
        <v>35.44174001950076</v>
      </c>
      <c r="L52" s="7">
        <f t="shared" si="51"/>
        <v>35.63309864805204</v>
      </c>
      <c r="M52" s="7">
        <f t="shared" si="51"/>
        <v>35.966836300507495</v>
      </c>
      <c r="N52" s="7">
        <f t="shared" si="51"/>
        <v>36.165541073804455</v>
      </c>
      <c r="O52" s="7">
        <f t="shared" si="51"/>
        <v>36.25080993882918</v>
      </c>
      <c r="P52" s="7">
        <f t="shared" si="51"/>
        <v>36.115063929434115</v>
      </c>
      <c r="Q52" s="7">
        <f t="shared" si="51"/>
        <v>35.3281350212595</v>
      </c>
      <c r="R52" s="7">
        <f t="shared" si="51"/>
        <v>35.85231722121493</v>
      </c>
      <c r="S52" s="7">
        <f t="shared" si="51"/>
        <v>35.25055993277083</v>
      </c>
      <c r="T52" s="7">
        <f t="shared" si="51"/>
        <v>36.38740800597515</v>
      </c>
      <c r="U52" s="7">
        <f t="shared" si="51"/>
        <v>36.703344528713295</v>
      </c>
      <c r="V52" s="7">
        <f t="shared" si="51"/>
        <v>35.912263070870516</v>
      </c>
      <c r="W52" s="7">
        <f t="shared" si="51"/>
        <v>36.01235461863009</v>
      </c>
      <c r="X52" s="7">
        <f t="shared" si="51"/>
        <v>33.8885258970976</v>
      </c>
      <c r="Y52" s="8">
        <f t="shared" si="51"/>
        <v>34.18439399232755</v>
      </c>
      <c r="Z52" s="2">
        <f t="shared" si="51"/>
        <v>34.13688201902366</v>
      </c>
      <c r="AA52" s="2">
        <f t="shared" si="51"/>
        <v>34.27850972972489</v>
      </c>
      <c r="AB52" s="2">
        <f t="shared" si="51"/>
        <v>34.434273259289505</v>
      </c>
      <c r="AC52" s="2">
        <f t="shared" si="51"/>
        <v>34.4557434063556</v>
      </c>
      <c r="AD52" s="2">
        <f t="shared" si="51"/>
        <v>34.60056886834006</v>
      </c>
      <c r="AE52" s="2">
        <f t="shared" si="51"/>
        <v>34.585831540948</v>
      </c>
      <c r="AF52" s="2">
        <f t="shared" si="51"/>
        <v>34.42449624579512</v>
      </c>
      <c r="AG52" s="2">
        <f t="shared" si="51"/>
        <v>34.45479648226958</v>
      </c>
      <c r="AH52" s="2">
        <f aca="true" t="shared" si="52" ref="AH52:BM52">AH8/AH36*100</f>
        <v>34.43401677579494</v>
      </c>
      <c r="AI52" s="2">
        <f t="shared" si="52"/>
        <v>34.25107038444166</v>
      </c>
      <c r="AJ52" s="2">
        <f t="shared" si="52"/>
        <v>34.3377385617402</v>
      </c>
      <c r="AK52" s="2">
        <f t="shared" si="52"/>
        <v>35.597210983960956</v>
      </c>
      <c r="AL52" s="2">
        <f t="shared" si="52"/>
        <v>36.89307336623293</v>
      </c>
      <c r="AM52" s="2">
        <f t="shared" si="52"/>
        <v>34.434273259289505</v>
      </c>
      <c r="AN52" s="2">
        <f t="shared" si="52"/>
        <v>36.70593676284281</v>
      </c>
      <c r="AO52" s="2">
        <f t="shared" si="52"/>
        <v>37.313871618468234</v>
      </c>
      <c r="AP52" s="2">
        <f t="shared" si="52"/>
        <v>37.201576182020226</v>
      </c>
      <c r="AQ52" s="2">
        <f t="shared" si="52"/>
        <v>37.181753432589076</v>
      </c>
      <c r="AR52" s="2">
        <f t="shared" si="52"/>
        <v>37.142152786323145</v>
      </c>
      <c r="AS52" s="2">
        <f t="shared" si="52"/>
        <v>38.0126224314047</v>
      </c>
      <c r="AT52" s="2">
        <f t="shared" si="52"/>
        <v>38.00864312305074</v>
      </c>
      <c r="AU52" s="2">
        <f t="shared" si="52"/>
        <v>38.30875264728919</v>
      </c>
      <c r="AV52" s="2">
        <f t="shared" si="52"/>
        <v>38.489805472793634</v>
      </c>
      <c r="AW52" s="2">
        <f t="shared" si="52"/>
        <v>38.73012460291815</v>
      </c>
      <c r="AX52" s="2">
        <f t="shared" si="52"/>
        <v>38.729716723826996</v>
      </c>
      <c r="AY52" s="2">
        <f t="shared" si="52"/>
        <v>39.1509616512902</v>
      </c>
      <c r="AZ52" s="2">
        <f t="shared" si="52"/>
        <v>38.743402213551065</v>
      </c>
      <c r="BA52" s="2">
        <f t="shared" si="52"/>
        <v>39.08858205077525</v>
      </c>
      <c r="BB52" s="2">
        <f t="shared" si="52"/>
        <v>39.44245291171587</v>
      </c>
      <c r="BC52" s="2">
        <f t="shared" si="52"/>
        <v>40.15801787454306</v>
      </c>
      <c r="BD52" s="2">
        <f t="shared" si="52"/>
        <v>39.95273837106585</v>
      </c>
      <c r="BE52" s="7">
        <f t="shared" si="52"/>
        <v>39.943134030077765</v>
      </c>
      <c r="BF52" s="7">
        <f t="shared" si="52"/>
        <v>39.39608417152489</v>
      </c>
      <c r="BG52" s="2">
        <f t="shared" si="52"/>
        <v>39.46836521960397</v>
      </c>
      <c r="BH52" s="6">
        <f t="shared" si="52"/>
        <v>39.51097862300046</v>
      </c>
      <c r="BI52" s="7">
        <f t="shared" si="52"/>
        <v>38.66825405780178</v>
      </c>
      <c r="BJ52" s="2">
        <f t="shared" si="52"/>
        <v>39.91433223281494</v>
      </c>
      <c r="BK52" s="2">
        <f t="shared" si="52"/>
        <v>40.01823299032779</v>
      </c>
      <c r="BL52" s="2">
        <f t="shared" si="52"/>
        <v>38.83554900040894</v>
      </c>
      <c r="BM52" s="2">
        <f t="shared" si="52"/>
        <v>38.63551399282474</v>
      </c>
      <c r="BN52" s="2">
        <f aca="true" t="shared" si="53" ref="BN52:BU52">BN8/BN36*100</f>
        <v>37.65132905373657</v>
      </c>
      <c r="BO52" s="2">
        <f t="shared" si="53"/>
        <v>37.84568496620734</v>
      </c>
      <c r="BP52" s="2">
        <f t="shared" si="53"/>
        <v>38.904964588744875</v>
      </c>
      <c r="BQ52" s="42">
        <f t="shared" si="53"/>
        <v>37.78154252623661</v>
      </c>
      <c r="BR52" s="42">
        <f t="shared" si="53"/>
        <v>37.65155787427548</v>
      </c>
      <c r="BS52" s="42">
        <f t="shared" si="53"/>
        <v>37.67239496994687</v>
      </c>
      <c r="BT52" s="42">
        <f t="shared" si="53"/>
        <v>37.81133360734479</v>
      </c>
      <c r="BU52" s="42">
        <f t="shared" si="53"/>
        <v>37.97323831272186</v>
      </c>
      <c r="BV52" s="2"/>
      <c r="BW52" s="2"/>
      <c r="BX52" s="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Y52" s="42"/>
      <c r="CZ52" s="42"/>
      <c r="DA52" s="42"/>
      <c r="DB52" s="42"/>
    </row>
    <row r="53" spans="1:106" ht="18.75" hidden="1" thickBot="1">
      <c r="A53" s="67" t="s">
        <v>22</v>
      </c>
      <c r="B53" s="41">
        <f aca="true" t="shared" si="54" ref="B53:AG53">B29/B36*100</f>
        <v>0</v>
      </c>
      <c r="C53" s="41">
        <f t="shared" si="54"/>
        <v>0</v>
      </c>
      <c r="D53" s="41">
        <f t="shared" si="54"/>
        <v>0</v>
      </c>
      <c r="E53" s="41">
        <f t="shared" si="54"/>
        <v>0</v>
      </c>
      <c r="F53" s="41">
        <f t="shared" si="54"/>
        <v>0</v>
      </c>
      <c r="G53" s="41">
        <f t="shared" si="54"/>
        <v>0</v>
      </c>
      <c r="H53" s="41">
        <f t="shared" si="54"/>
        <v>0</v>
      </c>
      <c r="I53" s="41">
        <f t="shared" si="54"/>
        <v>0</v>
      </c>
      <c r="J53" s="41">
        <f t="shared" si="54"/>
        <v>0</v>
      </c>
      <c r="K53" s="41">
        <f t="shared" si="54"/>
        <v>0</v>
      </c>
      <c r="L53" s="41">
        <f t="shared" si="54"/>
        <v>0</v>
      </c>
      <c r="M53" s="41">
        <f t="shared" si="54"/>
        <v>0</v>
      </c>
      <c r="N53" s="41">
        <f t="shared" si="54"/>
        <v>0</v>
      </c>
      <c r="O53" s="41">
        <f t="shared" si="54"/>
        <v>0</v>
      </c>
      <c r="P53" s="41">
        <f t="shared" si="54"/>
        <v>0</v>
      </c>
      <c r="Q53" s="41">
        <f t="shared" si="54"/>
        <v>0</v>
      </c>
      <c r="R53" s="41">
        <f t="shared" si="54"/>
        <v>0</v>
      </c>
      <c r="S53" s="41">
        <f t="shared" si="54"/>
        <v>0</v>
      </c>
      <c r="T53" s="41">
        <f t="shared" si="54"/>
        <v>0</v>
      </c>
      <c r="U53" s="41">
        <f t="shared" si="54"/>
        <v>0</v>
      </c>
      <c r="V53" s="41">
        <f t="shared" si="54"/>
        <v>0</v>
      </c>
      <c r="W53" s="41">
        <f t="shared" si="54"/>
        <v>0</v>
      </c>
      <c r="X53" s="41">
        <f t="shared" si="54"/>
        <v>0</v>
      </c>
      <c r="Y53" s="38">
        <f t="shared" si="54"/>
        <v>0</v>
      </c>
      <c r="Z53" s="38">
        <f t="shared" si="54"/>
        <v>0</v>
      </c>
      <c r="AA53" s="38">
        <f t="shared" si="54"/>
        <v>0</v>
      </c>
      <c r="AB53" s="38">
        <f t="shared" si="54"/>
        <v>0</v>
      </c>
      <c r="AC53" s="38">
        <f t="shared" si="54"/>
        <v>0</v>
      </c>
      <c r="AD53" s="38">
        <f t="shared" si="54"/>
        <v>0</v>
      </c>
      <c r="AE53" s="38">
        <f t="shared" si="54"/>
        <v>0</v>
      </c>
      <c r="AF53" s="38">
        <f t="shared" si="54"/>
        <v>0</v>
      </c>
      <c r="AG53" s="38">
        <f t="shared" si="54"/>
        <v>0</v>
      </c>
      <c r="AH53" s="38">
        <f aca="true" t="shared" si="55" ref="AH53:BM53">AH29/AH36*100</f>
        <v>0</v>
      </c>
      <c r="AI53" s="38">
        <f t="shared" si="55"/>
        <v>0</v>
      </c>
      <c r="AJ53" s="38">
        <f t="shared" si="55"/>
        <v>0</v>
      </c>
      <c r="AK53" s="38">
        <f t="shared" si="55"/>
        <v>0</v>
      </c>
      <c r="AL53" s="38">
        <f t="shared" si="55"/>
        <v>0</v>
      </c>
      <c r="AM53" s="38">
        <f t="shared" si="55"/>
        <v>0</v>
      </c>
      <c r="AN53" s="38">
        <f t="shared" si="55"/>
        <v>0</v>
      </c>
      <c r="AO53" s="38">
        <f t="shared" si="55"/>
        <v>0</v>
      </c>
      <c r="AP53" s="38">
        <f t="shared" si="55"/>
        <v>0</v>
      </c>
      <c r="AQ53" s="38">
        <f t="shared" si="55"/>
        <v>0</v>
      </c>
      <c r="AR53" s="38">
        <f t="shared" si="55"/>
        <v>0</v>
      </c>
      <c r="AS53" s="38">
        <f t="shared" si="55"/>
        <v>0</v>
      </c>
      <c r="AT53" s="38">
        <f t="shared" si="55"/>
        <v>0</v>
      </c>
      <c r="AU53" s="38">
        <f t="shared" si="55"/>
        <v>0</v>
      </c>
      <c r="AV53" s="38">
        <f t="shared" si="55"/>
        <v>0</v>
      </c>
      <c r="AW53" s="38">
        <f t="shared" si="55"/>
        <v>0</v>
      </c>
      <c r="AX53" s="38">
        <f t="shared" si="55"/>
        <v>0</v>
      </c>
      <c r="AY53" s="38">
        <f t="shared" si="55"/>
        <v>0</v>
      </c>
      <c r="AZ53" s="38">
        <f t="shared" si="55"/>
        <v>0</v>
      </c>
      <c r="BA53" s="38">
        <f t="shared" si="55"/>
        <v>0</v>
      </c>
      <c r="BB53" s="38">
        <f t="shared" si="55"/>
        <v>0</v>
      </c>
      <c r="BC53" s="38">
        <f t="shared" si="55"/>
        <v>0</v>
      </c>
      <c r="BD53" s="38">
        <f t="shared" si="55"/>
        <v>0</v>
      </c>
      <c r="BE53" s="40">
        <f t="shared" si="55"/>
        <v>0</v>
      </c>
      <c r="BF53" s="40">
        <f t="shared" si="55"/>
        <v>0</v>
      </c>
      <c r="BG53" s="38">
        <f t="shared" si="55"/>
        <v>0</v>
      </c>
      <c r="BH53" s="41">
        <f t="shared" si="55"/>
        <v>0</v>
      </c>
      <c r="BI53" s="40">
        <f t="shared" si="55"/>
        <v>0</v>
      </c>
      <c r="BJ53" s="38">
        <f t="shared" si="55"/>
        <v>0</v>
      </c>
      <c r="BK53" s="38">
        <f t="shared" si="55"/>
        <v>0</v>
      </c>
      <c r="BL53" s="38">
        <f t="shared" si="55"/>
        <v>0</v>
      </c>
      <c r="BM53" s="38">
        <f t="shared" si="55"/>
        <v>0</v>
      </c>
      <c r="BN53" s="38">
        <f aca="true" t="shared" si="56" ref="BN53:BU53">BN29/BN36*100</f>
        <v>0</v>
      </c>
      <c r="BO53" s="38">
        <f t="shared" si="56"/>
        <v>0</v>
      </c>
      <c r="BP53" s="38">
        <f t="shared" si="56"/>
        <v>0</v>
      </c>
      <c r="BQ53" s="47">
        <f t="shared" si="56"/>
        <v>0</v>
      </c>
      <c r="BR53" s="47">
        <f t="shared" si="56"/>
        <v>0</v>
      </c>
      <c r="BS53" s="47">
        <f t="shared" si="56"/>
        <v>0</v>
      </c>
      <c r="BT53" s="47">
        <f t="shared" si="56"/>
        <v>0</v>
      </c>
      <c r="BU53" s="47">
        <f t="shared" si="56"/>
        <v>0</v>
      </c>
      <c r="BV53" s="60"/>
      <c r="BW53" s="60"/>
      <c r="BX53" s="60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Y53" s="42"/>
      <c r="CZ53" s="42"/>
      <c r="DA53" s="42"/>
      <c r="DB53" s="42"/>
    </row>
    <row r="54" spans="1:106" ht="15.75" hidden="1">
      <c r="A54" s="67" t="s">
        <v>132</v>
      </c>
      <c r="B54" s="7">
        <f aca="true" t="shared" si="57" ref="B54:AG54">(+B11+B30)/B36*100</f>
        <v>9.326836504363278</v>
      </c>
      <c r="C54" s="7">
        <f t="shared" si="57"/>
        <v>9.358035233364179</v>
      </c>
      <c r="D54" s="7">
        <f t="shared" si="57"/>
        <v>9.303031483512077</v>
      </c>
      <c r="E54" s="7">
        <f t="shared" si="57"/>
        <v>9.237427596148743</v>
      </c>
      <c r="F54" s="7">
        <f t="shared" si="57"/>
        <v>9.210929072729096</v>
      </c>
      <c r="G54" s="7">
        <f t="shared" si="57"/>
        <v>9.18940403445953</v>
      </c>
      <c r="H54" s="7">
        <f t="shared" si="57"/>
        <v>9.038286075106052</v>
      </c>
      <c r="I54" s="7">
        <f t="shared" si="57"/>
        <v>9.032800288419663</v>
      </c>
      <c r="J54" s="7">
        <f t="shared" si="57"/>
        <v>8.939529553544185</v>
      </c>
      <c r="K54" s="7">
        <f t="shared" si="57"/>
        <v>8.881582213223641</v>
      </c>
      <c r="L54" s="7">
        <f t="shared" si="57"/>
        <v>8.95234772047691</v>
      </c>
      <c r="M54" s="7">
        <f t="shared" si="57"/>
        <v>8.926786179879723</v>
      </c>
      <c r="N54" s="7">
        <f t="shared" si="57"/>
        <v>8.70640349245425</v>
      </c>
      <c r="O54" s="7">
        <f t="shared" si="57"/>
        <v>8.698566751842868</v>
      </c>
      <c r="P54" s="7">
        <f t="shared" si="57"/>
        <v>8.726963082328645</v>
      </c>
      <c r="Q54" s="7">
        <f t="shared" si="57"/>
        <v>8.029335837659003</v>
      </c>
      <c r="R54" s="7">
        <f t="shared" si="57"/>
        <v>8.618928723512646</v>
      </c>
      <c r="S54" s="7">
        <f t="shared" si="57"/>
        <v>7.92873532287924</v>
      </c>
      <c r="T54" s="7">
        <f t="shared" si="57"/>
        <v>8.328880728850523</v>
      </c>
      <c r="U54" s="7">
        <f t="shared" si="57"/>
        <v>8.313109436915827</v>
      </c>
      <c r="V54" s="7">
        <f t="shared" si="57"/>
        <v>7.7517447844218035</v>
      </c>
      <c r="W54" s="7">
        <f t="shared" si="57"/>
        <v>7.729522265274541</v>
      </c>
      <c r="X54" s="7">
        <f t="shared" si="57"/>
        <v>7.236291007177463</v>
      </c>
      <c r="Y54" s="8">
        <f t="shared" si="57"/>
        <v>7.235543280249904</v>
      </c>
      <c r="Z54" s="2">
        <f t="shared" si="57"/>
        <v>7.223765410368046</v>
      </c>
      <c r="AA54" s="2">
        <f t="shared" si="57"/>
        <v>7.176020749330157</v>
      </c>
      <c r="AB54" s="2">
        <f t="shared" si="57"/>
        <v>7.160792522776228</v>
      </c>
      <c r="AC54" s="2">
        <f t="shared" si="57"/>
        <v>7.154149186453733</v>
      </c>
      <c r="AD54" s="2">
        <f t="shared" si="57"/>
        <v>7.158710616888908</v>
      </c>
      <c r="AE54" s="2">
        <f t="shared" si="57"/>
        <v>7.138132027013828</v>
      </c>
      <c r="AF54" s="2">
        <f t="shared" si="57"/>
        <v>7.150670720372869</v>
      </c>
      <c r="AG54" s="2">
        <f t="shared" si="57"/>
        <v>7.1112023661246475</v>
      </c>
      <c r="AH54" s="2">
        <f aca="true" t="shared" si="58" ref="AH54:BM54">(+AH11+AH30)/AH36*100</f>
        <v>7.1415859405570465</v>
      </c>
      <c r="AI54" s="2">
        <f t="shared" si="58"/>
        <v>7.153300726967241</v>
      </c>
      <c r="AJ54" s="2">
        <f t="shared" si="58"/>
        <v>7.147420961926082</v>
      </c>
      <c r="AK54" s="2">
        <f t="shared" si="58"/>
        <v>7.012927538889096</v>
      </c>
      <c r="AL54" s="2">
        <f t="shared" si="58"/>
        <v>6.821244069972315</v>
      </c>
      <c r="AM54" s="2">
        <f t="shared" si="58"/>
        <v>7.160792522776228</v>
      </c>
      <c r="AN54" s="2">
        <f t="shared" si="58"/>
        <v>6.754738738280161</v>
      </c>
      <c r="AO54" s="2">
        <f t="shared" si="58"/>
        <v>6.681123630107147</v>
      </c>
      <c r="AP54" s="2">
        <f t="shared" si="58"/>
        <v>6.7166746525148255</v>
      </c>
      <c r="AQ54" s="2">
        <f t="shared" si="58"/>
        <v>6.686848448335169</v>
      </c>
      <c r="AR54" s="2">
        <f t="shared" si="58"/>
        <v>6.68468188327999</v>
      </c>
      <c r="AS54" s="2">
        <f t="shared" si="58"/>
        <v>6.529533739278874</v>
      </c>
      <c r="AT54" s="2">
        <f t="shared" si="58"/>
        <v>6.497894905847637</v>
      </c>
      <c r="AU54" s="2">
        <f t="shared" si="58"/>
        <v>6.424893791395555</v>
      </c>
      <c r="AV54" s="2">
        <f t="shared" si="58"/>
        <v>6.358487323357949</v>
      </c>
      <c r="AW54" s="2">
        <f t="shared" si="58"/>
        <v>6.313410558444783</v>
      </c>
      <c r="AX54" s="2">
        <f t="shared" si="58"/>
        <v>6.285331864924762</v>
      </c>
      <c r="AY54" s="2">
        <f t="shared" si="58"/>
        <v>6.213639115203009</v>
      </c>
      <c r="AZ54" s="2">
        <f t="shared" si="58"/>
        <v>6.197729469024045</v>
      </c>
      <c r="BA54" s="2">
        <f t="shared" si="58"/>
        <v>6.1638841283978465</v>
      </c>
      <c r="BB54" s="2">
        <f t="shared" si="58"/>
        <v>6.1504207857315425</v>
      </c>
      <c r="BC54" s="2">
        <f t="shared" si="58"/>
        <v>6.078776229148246</v>
      </c>
      <c r="BD54" s="2">
        <f t="shared" si="58"/>
        <v>6.10986021565561</v>
      </c>
      <c r="BE54" s="7">
        <f t="shared" si="58"/>
        <v>6.10382626535923</v>
      </c>
      <c r="BF54" s="7">
        <f t="shared" si="58"/>
        <v>6.132980696337114</v>
      </c>
      <c r="BG54" s="2">
        <f t="shared" si="58"/>
        <v>6.138965478800668</v>
      </c>
      <c r="BH54" s="6">
        <f t="shared" si="58"/>
        <v>6.112731720716176</v>
      </c>
      <c r="BI54" s="7">
        <f t="shared" si="58"/>
        <v>5.902151467996559</v>
      </c>
      <c r="BJ54" s="2">
        <f t="shared" si="58"/>
        <v>6.048552707851787</v>
      </c>
      <c r="BK54" s="2">
        <f t="shared" si="58"/>
        <v>6.051376295946952</v>
      </c>
      <c r="BL54" s="2">
        <f t="shared" si="58"/>
        <v>5.877885704089684</v>
      </c>
      <c r="BM54" s="2">
        <f t="shared" si="58"/>
        <v>5.91164011177981</v>
      </c>
      <c r="BN54" s="2">
        <f aca="true" t="shared" si="59" ref="BN54:BU54">(+BN11+BN30)/BN36*100</f>
        <v>5.782286275819493</v>
      </c>
      <c r="BO54" s="2">
        <f t="shared" si="59"/>
        <v>5.762771431492615</v>
      </c>
      <c r="BP54" s="2">
        <f t="shared" si="59"/>
        <v>5.877469067462901</v>
      </c>
      <c r="BQ54" s="42">
        <f t="shared" si="59"/>
        <v>5.738692206670627</v>
      </c>
      <c r="BR54" s="42">
        <f t="shared" si="59"/>
        <v>5.754088390814727</v>
      </c>
      <c r="BS54" s="42">
        <f t="shared" si="59"/>
        <v>5.75699986453512</v>
      </c>
      <c r="BT54" s="42">
        <f t="shared" si="59"/>
        <v>5.723766326116168</v>
      </c>
      <c r="BU54" s="42">
        <f t="shared" si="59"/>
        <v>5.683329725384517</v>
      </c>
      <c r="CY54" s="42"/>
      <c r="CZ54" s="42"/>
      <c r="DA54" s="42"/>
      <c r="DB54" s="42"/>
    </row>
    <row r="55" spans="1:106" ht="18" hidden="1">
      <c r="A55" s="67" t="s">
        <v>131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>
        <f aca="true" t="shared" si="60" ref="N55:BH55">+N12*100/N36</f>
        <v>0</v>
      </c>
      <c r="O55" s="7">
        <f t="shared" si="60"/>
        <v>0</v>
      </c>
      <c r="P55" s="7">
        <f t="shared" si="60"/>
        <v>0</v>
      </c>
      <c r="Q55" s="7">
        <f t="shared" si="60"/>
        <v>0</v>
      </c>
      <c r="R55" s="7">
        <f t="shared" si="60"/>
        <v>0</v>
      </c>
      <c r="S55" s="7">
        <f t="shared" si="60"/>
        <v>0</v>
      </c>
      <c r="T55" s="7">
        <f t="shared" si="60"/>
        <v>0</v>
      </c>
      <c r="U55" s="7">
        <f t="shared" si="60"/>
        <v>0</v>
      </c>
      <c r="V55" s="7">
        <f t="shared" si="60"/>
        <v>0</v>
      </c>
      <c r="W55" s="7">
        <f t="shared" si="60"/>
        <v>0</v>
      </c>
      <c r="X55" s="7">
        <f t="shared" si="60"/>
        <v>0</v>
      </c>
      <c r="Y55" s="7">
        <f t="shared" si="60"/>
        <v>0</v>
      </c>
      <c r="Z55" s="7">
        <f t="shared" si="60"/>
        <v>0</v>
      </c>
      <c r="AA55" s="7">
        <f t="shared" si="60"/>
        <v>0</v>
      </c>
      <c r="AB55" s="7">
        <f t="shared" si="60"/>
        <v>0</v>
      </c>
      <c r="AC55" s="7">
        <f t="shared" si="60"/>
        <v>0</v>
      </c>
      <c r="AD55" s="7">
        <f t="shared" si="60"/>
        <v>0</v>
      </c>
      <c r="AE55" s="7">
        <f t="shared" si="60"/>
        <v>0</v>
      </c>
      <c r="AF55" s="7">
        <f t="shared" si="60"/>
        <v>0</v>
      </c>
      <c r="AG55" s="7">
        <f t="shared" si="60"/>
        <v>0</v>
      </c>
      <c r="AH55" s="7">
        <f t="shared" si="60"/>
        <v>0</v>
      </c>
      <c r="AI55" s="7">
        <f t="shared" si="60"/>
        <v>0</v>
      </c>
      <c r="AJ55" s="7">
        <f t="shared" si="60"/>
        <v>0</v>
      </c>
      <c r="AK55" s="7">
        <f t="shared" si="60"/>
        <v>0</v>
      </c>
      <c r="AL55" s="7">
        <f t="shared" si="60"/>
        <v>0</v>
      </c>
      <c r="AM55" s="7">
        <f t="shared" si="60"/>
        <v>0</v>
      </c>
      <c r="AN55" s="7">
        <f t="shared" si="60"/>
        <v>0</v>
      </c>
      <c r="AO55" s="7">
        <f t="shared" si="60"/>
        <v>0</v>
      </c>
      <c r="AP55" s="7">
        <f t="shared" si="60"/>
        <v>0</v>
      </c>
      <c r="AQ55" s="7">
        <f t="shared" si="60"/>
        <v>0</v>
      </c>
      <c r="AR55" s="7">
        <f t="shared" si="60"/>
        <v>0</v>
      </c>
      <c r="AS55" s="7">
        <f t="shared" si="60"/>
        <v>0</v>
      </c>
      <c r="AT55" s="7">
        <f t="shared" si="60"/>
        <v>0</v>
      </c>
      <c r="AU55" s="7">
        <f t="shared" si="60"/>
        <v>0</v>
      </c>
      <c r="AV55" s="7">
        <f t="shared" si="60"/>
        <v>0</v>
      </c>
      <c r="AW55" s="7">
        <f t="shared" si="60"/>
        <v>0</v>
      </c>
      <c r="AX55" s="7">
        <f t="shared" si="60"/>
        <v>0</v>
      </c>
      <c r="AY55" s="7">
        <f t="shared" si="60"/>
        <v>0</v>
      </c>
      <c r="AZ55" s="7">
        <f t="shared" si="60"/>
        <v>0</v>
      </c>
      <c r="BA55" s="7">
        <f t="shared" si="60"/>
        <v>0</v>
      </c>
      <c r="BB55" s="7">
        <f t="shared" si="60"/>
        <v>0</v>
      </c>
      <c r="BC55" s="7">
        <f t="shared" si="60"/>
        <v>0</v>
      </c>
      <c r="BD55" s="7">
        <f t="shared" si="60"/>
        <v>0</v>
      </c>
      <c r="BE55" s="7">
        <f t="shared" si="60"/>
        <v>0</v>
      </c>
      <c r="BF55" s="7">
        <f t="shared" si="60"/>
        <v>0</v>
      </c>
      <c r="BG55" s="7">
        <f t="shared" si="60"/>
        <v>0</v>
      </c>
      <c r="BH55" s="40">
        <f t="shared" si="60"/>
        <v>0</v>
      </c>
      <c r="BI55" s="7"/>
      <c r="BJ55" s="2"/>
      <c r="BK55" s="2"/>
      <c r="BL55" s="2"/>
      <c r="BM55" s="2"/>
      <c r="BN55" s="2"/>
      <c r="BO55" s="2">
        <f aca="true" t="shared" si="61" ref="BO55:BU55">+BO12*100/BO36</f>
        <v>2.367595629189205</v>
      </c>
      <c r="BP55" s="2">
        <f t="shared" si="61"/>
        <v>5.73262864377802E-05</v>
      </c>
      <c r="BQ55" s="42">
        <f t="shared" si="61"/>
        <v>2.3271521959909687</v>
      </c>
      <c r="BR55" s="42">
        <f t="shared" si="61"/>
        <v>2.3908542545529983</v>
      </c>
      <c r="BS55" s="42">
        <f t="shared" si="61"/>
        <v>2.364692280983599</v>
      </c>
      <c r="BT55" s="42">
        <f t="shared" si="61"/>
        <v>2.352592529726336</v>
      </c>
      <c r="BU55" s="42">
        <f t="shared" si="61"/>
        <v>2.3455053963149504</v>
      </c>
      <c r="CY55" s="42"/>
      <c r="CZ55" s="42"/>
      <c r="DA55" s="42"/>
      <c r="DB55" s="42"/>
    </row>
    <row r="56" spans="1:106" ht="15.75" hidden="1">
      <c r="A56" s="67" t="s">
        <v>0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8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7"/>
      <c r="BF56" s="7"/>
      <c r="BG56" s="2"/>
      <c r="BH56" s="6"/>
      <c r="BI56" s="7"/>
      <c r="BJ56" s="2"/>
      <c r="BK56" s="2"/>
      <c r="BL56" s="2"/>
      <c r="BM56" s="2"/>
      <c r="BN56" s="2"/>
      <c r="BO56" s="2"/>
      <c r="BP56" s="2"/>
      <c r="BQ56" s="42"/>
      <c r="BR56" s="42"/>
      <c r="BS56" s="42"/>
      <c r="BT56" s="42"/>
      <c r="BU56" s="42"/>
      <c r="CY56" s="42"/>
      <c r="CZ56" s="42"/>
      <c r="DA56" s="42"/>
      <c r="DB56" s="42"/>
    </row>
    <row r="57" spans="1:106" ht="15.75" hidden="1">
      <c r="A57" s="72" t="s">
        <v>7</v>
      </c>
      <c r="B57" s="35">
        <f aca="true" t="shared" si="62" ref="B57:BF57">SUM(B59:B62)</f>
        <v>15.887401077345352</v>
      </c>
      <c r="C57" s="35">
        <f t="shared" si="62"/>
        <v>15.921742775413508</v>
      </c>
      <c r="D57" s="35">
        <f t="shared" si="62"/>
        <v>15.824254385330828</v>
      </c>
      <c r="E57" s="35">
        <f t="shared" si="62"/>
        <v>15.728618814074782</v>
      </c>
      <c r="F57" s="35">
        <f t="shared" si="62"/>
        <v>15.672846316019193</v>
      </c>
      <c r="G57" s="35">
        <f t="shared" si="62"/>
        <v>15.52234511640795</v>
      </c>
      <c r="H57" s="35">
        <f t="shared" si="62"/>
        <v>15.264533924040826</v>
      </c>
      <c r="I57" s="35">
        <f t="shared" si="62"/>
        <v>15.253322739116834</v>
      </c>
      <c r="J57" s="35">
        <f t="shared" si="62"/>
        <v>15.05703405649808</v>
      </c>
      <c r="K57" s="35">
        <f t="shared" si="62"/>
        <v>14.934754334738061</v>
      </c>
      <c r="L57" s="35">
        <f t="shared" si="62"/>
        <v>15.042307909861131</v>
      </c>
      <c r="M57" s="35">
        <f t="shared" si="62"/>
        <v>14.84927950608925</v>
      </c>
      <c r="N57" s="35" t="e">
        <f t="shared" si="62"/>
        <v>#VALUE!</v>
      </c>
      <c r="O57" s="35" t="e">
        <f t="shared" si="62"/>
        <v>#VALUE!</v>
      </c>
      <c r="P57" s="35">
        <f t="shared" si="62"/>
        <v>14.601968466028447</v>
      </c>
      <c r="Q57" s="35" t="e">
        <f t="shared" si="62"/>
        <v>#VALUE!</v>
      </c>
      <c r="R57" s="35" t="e">
        <f t="shared" si="62"/>
        <v>#VALUE!</v>
      </c>
      <c r="S57" s="35">
        <f t="shared" si="62"/>
        <v>13.427278678863786</v>
      </c>
      <c r="T57" s="35">
        <f t="shared" si="62"/>
        <v>14.141477037723964</v>
      </c>
      <c r="U57" s="35">
        <f t="shared" si="62"/>
        <v>13.95124385795042</v>
      </c>
      <c r="V57" s="35">
        <f t="shared" si="62"/>
        <v>13.207120998761347</v>
      </c>
      <c r="W57" s="35">
        <f t="shared" si="62"/>
        <v>13.251843544683256</v>
      </c>
      <c r="X57" s="35">
        <f t="shared" si="62"/>
        <v>18.19911126975301</v>
      </c>
      <c r="Y57" s="51">
        <f t="shared" si="62"/>
        <v>18.022753624791186</v>
      </c>
      <c r="Z57" s="80">
        <f t="shared" si="62"/>
        <v>18.109686154666093</v>
      </c>
      <c r="AA57" s="80">
        <f t="shared" si="62"/>
        <v>18.243658778291657</v>
      </c>
      <c r="AB57" s="80">
        <f t="shared" si="62"/>
        <v>18.217927043809865</v>
      </c>
      <c r="AC57" s="80">
        <f t="shared" si="62"/>
        <v>18.214037108159662</v>
      </c>
      <c r="AD57" s="80">
        <f t="shared" si="62"/>
        <v>18.156520966680745</v>
      </c>
      <c r="AE57" s="80">
        <f t="shared" si="62"/>
        <v>18.14803725549458</v>
      </c>
      <c r="AF57" s="80">
        <f t="shared" si="62"/>
        <v>18.175609669573575</v>
      </c>
      <c r="AG57" s="80">
        <f t="shared" si="62"/>
        <v>18.246684764768617</v>
      </c>
      <c r="AH57" s="80">
        <f t="shared" si="62"/>
        <v>18.3454462453239</v>
      </c>
      <c r="AI57" s="80">
        <f t="shared" si="62"/>
        <v>18.406595638329566</v>
      </c>
      <c r="AJ57" s="80">
        <f t="shared" si="62"/>
        <v>18.44264778946351</v>
      </c>
      <c r="AK57" s="80">
        <f t="shared" si="62"/>
        <v>18.13937258248271</v>
      </c>
      <c r="AL57" s="80">
        <f t="shared" si="62"/>
        <v>17.751012069224075</v>
      </c>
      <c r="AM57" s="80">
        <f t="shared" si="62"/>
        <v>18.217927043809865</v>
      </c>
      <c r="AN57" s="80">
        <f t="shared" si="62"/>
        <v>17.802055971250688</v>
      </c>
      <c r="AO57" s="80">
        <f t="shared" si="62"/>
        <v>17.7128331473467</v>
      </c>
      <c r="AP57" s="80">
        <f t="shared" si="62"/>
        <v>17.672199770134668</v>
      </c>
      <c r="AQ57" s="80">
        <f t="shared" si="62"/>
        <v>17.613797940932823</v>
      </c>
      <c r="AR57" s="80">
        <f t="shared" si="62"/>
        <v>17.672369977512645</v>
      </c>
      <c r="AS57" s="80">
        <f t="shared" si="62"/>
        <v>17.481643678916893</v>
      </c>
      <c r="AT57" s="80">
        <f t="shared" si="62"/>
        <v>17.580555455298256</v>
      </c>
      <c r="AU57" s="80">
        <f t="shared" si="62"/>
        <v>17.565787930555093</v>
      </c>
      <c r="AV57" s="80">
        <f t="shared" si="62"/>
        <v>17.723494013097675</v>
      </c>
      <c r="AW57" s="80">
        <f t="shared" si="62"/>
        <v>17.740695508363146</v>
      </c>
      <c r="AX57" s="80">
        <f t="shared" si="62"/>
        <v>17.88034445630234</v>
      </c>
      <c r="AY57" s="80">
        <f t="shared" si="62"/>
        <v>17.906638946387837</v>
      </c>
      <c r="AZ57" s="80">
        <f t="shared" si="62"/>
        <v>18.36480550019156</v>
      </c>
      <c r="BA57" s="80">
        <f t="shared" si="62"/>
        <v>18.27439028739269</v>
      </c>
      <c r="BB57" s="80">
        <f t="shared" si="62"/>
        <v>18.21404376827717</v>
      </c>
      <c r="BC57" s="80">
        <f t="shared" si="62"/>
        <v>18.00971010429891</v>
      </c>
      <c r="BD57" s="80">
        <f t="shared" si="62"/>
        <v>18.129326365277034</v>
      </c>
      <c r="BE57" s="35">
        <f t="shared" si="62"/>
        <v>18.1779668289473</v>
      </c>
      <c r="BF57" s="35">
        <f t="shared" si="62"/>
        <v>18.37134405195615</v>
      </c>
      <c r="BG57" s="80">
        <f aca="true" t="shared" si="63" ref="BG57:BU57">SUM(BG59:BG62)</f>
        <v>18.373907654395236</v>
      </c>
      <c r="BH57" s="90">
        <f t="shared" si="63"/>
        <v>18.420776311913286</v>
      </c>
      <c r="BI57" s="35">
        <f t="shared" si="63"/>
        <v>18.110370620343705</v>
      </c>
      <c r="BJ57" s="80">
        <f t="shared" si="63"/>
        <v>18.576974733277627</v>
      </c>
      <c r="BK57" s="80">
        <f t="shared" si="63"/>
        <v>18.517441612846547</v>
      </c>
      <c r="BL57" s="80">
        <f t="shared" si="63"/>
        <v>18.294876169870562</v>
      </c>
      <c r="BM57" s="80">
        <f t="shared" si="63"/>
        <v>18.343611666116523</v>
      </c>
      <c r="BN57" s="80">
        <f t="shared" si="63"/>
        <v>18.032206392384975</v>
      </c>
      <c r="BO57" s="80">
        <f t="shared" si="63"/>
        <v>17.99756523116833</v>
      </c>
      <c r="BP57" s="80">
        <f t="shared" si="63"/>
        <v>18.472671239640885</v>
      </c>
      <c r="BQ57" s="52">
        <f t="shared" si="63"/>
        <v>18.327087434113736</v>
      </c>
      <c r="BR57" s="52">
        <f t="shared" si="63"/>
        <v>18.170654480084963</v>
      </c>
      <c r="BS57" s="52">
        <f t="shared" si="63"/>
        <v>18.194564569903605</v>
      </c>
      <c r="BT57" s="52">
        <f t="shared" si="63"/>
        <v>18.203143981415547</v>
      </c>
      <c r="BU57" s="52">
        <f t="shared" si="63"/>
        <v>18.211225343315334</v>
      </c>
      <c r="CY57" s="42"/>
      <c r="CZ57" s="42"/>
      <c r="DA57" s="42"/>
      <c r="DB57" s="42"/>
    </row>
    <row r="58" spans="1:106" ht="15.75" hidden="1">
      <c r="A58" s="67" t="s">
        <v>0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8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7"/>
      <c r="BF58" s="7"/>
      <c r="BG58" s="2"/>
      <c r="BH58" s="6"/>
      <c r="BI58" s="7"/>
      <c r="BJ58" s="2"/>
      <c r="BK58" s="2"/>
      <c r="BL58" s="2"/>
      <c r="BM58" s="2"/>
      <c r="BN58" s="2"/>
      <c r="BO58" s="2"/>
      <c r="BP58" s="2"/>
      <c r="BQ58" s="42"/>
      <c r="BR58" s="42"/>
      <c r="BS58" s="42"/>
      <c r="BT58" s="42"/>
      <c r="BU58" s="42"/>
      <c r="CY58" s="42"/>
      <c r="CZ58" s="42"/>
      <c r="DA58" s="42"/>
      <c r="DB58" s="42"/>
    </row>
    <row r="59" spans="1:106" ht="15.75" hidden="1">
      <c r="A59" s="67" t="s">
        <v>8</v>
      </c>
      <c r="B59" s="7">
        <f aca="true" t="shared" si="64" ref="B59:AG59">(+B14+B32)/B36*100</f>
        <v>14.72615218025736</v>
      </c>
      <c r="C59" s="7">
        <f t="shared" si="64"/>
        <v>14.780026889596758</v>
      </c>
      <c r="D59" s="7">
        <f t="shared" si="64"/>
        <v>14.69916898210146</v>
      </c>
      <c r="E59" s="7">
        <f t="shared" si="64"/>
        <v>14.615007951227746</v>
      </c>
      <c r="F59" s="7">
        <f t="shared" si="64"/>
        <v>14.56673731438555</v>
      </c>
      <c r="G59" s="7">
        <f t="shared" si="64"/>
        <v>14.419579490295048</v>
      </c>
      <c r="H59" s="7">
        <f t="shared" si="64"/>
        <v>14.177948220201777</v>
      </c>
      <c r="I59" s="7">
        <f t="shared" si="64"/>
        <v>14.168620800572956</v>
      </c>
      <c r="J59" s="7">
        <f t="shared" si="64"/>
        <v>13.95062928444142</v>
      </c>
      <c r="K59" s="7">
        <f t="shared" si="64"/>
        <v>13.856128144574742</v>
      </c>
      <c r="L59" s="7">
        <f t="shared" si="64"/>
        <v>13.961686051159926</v>
      </c>
      <c r="M59" s="7">
        <f t="shared" si="64"/>
        <v>13.743674054631128</v>
      </c>
      <c r="N59" s="7">
        <f t="shared" si="64"/>
        <v>14.025647827734531</v>
      </c>
      <c r="O59" s="7">
        <f t="shared" si="64"/>
        <v>14.009536578716345</v>
      </c>
      <c r="P59" s="7">
        <f t="shared" si="64"/>
        <v>14.047460261021874</v>
      </c>
      <c r="Q59" s="7">
        <f t="shared" si="64"/>
        <v>13.090649892344661</v>
      </c>
      <c r="R59" s="7">
        <f t="shared" si="64"/>
        <v>14.007193660018768</v>
      </c>
      <c r="S59" s="7">
        <f t="shared" si="64"/>
        <v>12.922188135017151</v>
      </c>
      <c r="T59" s="7">
        <f t="shared" si="64"/>
        <v>13.595107865682085</v>
      </c>
      <c r="U59" s="7">
        <f t="shared" si="64"/>
        <v>13.406702137962617</v>
      </c>
      <c r="V59" s="7">
        <f t="shared" si="64"/>
        <v>12.694040583662062</v>
      </c>
      <c r="W59" s="7">
        <f t="shared" si="64"/>
        <v>12.73669065080036</v>
      </c>
      <c r="X59" s="7">
        <f t="shared" si="64"/>
        <v>11.905242726109778</v>
      </c>
      <c r="Y59" s="8">
        <f t="shared" si="64"/>
        <v>11.773745423796683</v>
      </c>
      <c r="Z59" s="2">
        <f t="shared" si="64"/>
        <v>11.823057485764219</v>
      </c>
      <c r="AA59" s="2">
        <f t="shared" si="64"/>
        <v>11.75402032564412</v>
      </c>
      <c r="AB59" s="2">
        <f t="shared" si="64"/>
        <v>11.7291499525678</v>
      </c>
      <c r="AC59" s="2">
        <f t="shared" si="64"/>
        <v>11.720200689746234</v>
      </c>
      <c r="AD59" s="2">
        <f t="shared" si="64"/>
        <v>11.7217103482242</v>
      </c>
      <c r="AE59" s="2">
        <f t="shared" si="64"/>
        <v>11.744660410828105</v>
      </c>
      <c r="AF59" s="2">
        <f t="shared" si="64"/>
        <v>11.76529083555829</v>
      </c>
      <c r="AG59" s="2">
        <f t="shared" si="64"/>
        <v>11.84679686357364</v>
      </c>
      <c r="AH59" s="2">
        <f aca="true" t="shared" si="65" ref="AH59:BM59">(+AH14+AH32)/AH36*100</f>
        <v>11.955016899689166</v>
      </c>
      <c r="AI59" s="2">
        <f t="shared" si="65"/>
        <v>11.979148785508235</v>
      </c>
      <c r="AJ59" s="2">
        <f t="shared" si="65"/>
        <v>12.036129275844871</v>
      </c>
      <c r="AK59" s="2">
        <f t="shared" si="65"/>
        <v>11.809644752959315</v>
      </c>
      <c r="AL59" s="2">
        <f t="shared" si="65"/>
        <v>11.606351322291726</v>
      </c>
      <c r="AM59" s="2">
        <f t="shared" si="65"/>
        <v>11.7291499525678</v>
      </c>
      <c r="AN59" s="2">
        <f t="shared" si="65"/>
        <v>11.562451518589297</v>
      </c>
      <c r="AO59" s="2">
        <f t="shared" si="65"/>
        <v>11.42523506855192</v>
      </c>
      <c r="AP59" s="2">
        <f t="shared" si="65"/>
        <v>11.468089599983564</v>
      </c>
      <c r="AQ59" s="2">
        <f t="shared" si="65"/>
        <v>11.419630705008469</v>
      </c>
      <c r="AR59" s="2">
        <f t="shared" si="65"/>
        <v>11.409807598652218</v>
      </c>
      <c r="AS59" s="2">
        <f t="shared" si="65"/>
        <v>11.301498980385277</v>
      </c>
      <c r="AT59" s="2">
        <f t="shared" si="65"/>
        <v>11.308007009882445</v>
      </c>
      <c r="AU59" s="2">
        <f t="shared" si="65"/>
        <v>11.246558940875756</v>
      </c>
      <c r="AV59" s="2">
        <f t="shared" si="65"/>
        <v>11.39628260719842</v>
      </c>
      <c r="AW59" s="2">
        <f t="shared" si="65"/>
        <v>11.379344919394839</v>
      </c>
      <c r="AX59" s="2">
        <f t="shared" si="65"/>
        <v>11.363239950725717</v>
      </c>
      <c r="AY59" s="2">
        <f t="shared" si="65"/>
        <v>11.395102568553897</v>
      </c>
      <c r="AZ59" s="2">
        <f t="shared" si="65"/>
        <v>11.736351727451945</v>
      </c>
      <c r="BA59" s="2">
        <f t="shared" si="65"/>
        <v>11.668374879249226</v>
      </c>
      <c r="BB59" s="2">
        <f t="shared" si="65"/>
        <v>11.717202296749303</v>
      </c>
      <c r="BC59" s="2">
        <f t="shared" si="65"/>
        <v>11.581199501938737</v>
      </c>
      <c r="BD59" s="2">
        <f t="shared" si="65"/>
        <v>11.650742508668523</v>
      </c>
      <c r="BE59" s="7">
        <f t="shared" si="65"/>
        <v>11.719307098894978</v>
      </c>
      <c r="BF59" s="7">
        <f t="shared" si="65"/>
        <v>11.869989363124432</v>
      </c>
      <c r="BG59" s="2">
        <f t="shared" si="65"/>
        <v>11.882184924659706</v>
      </c>
      <c r="BH59" s="6">
        <f t="shared" si="65"/>
        <v>11.868040720008116</v>
      </c>
      <c r="BI59" s="7">
        <f t="shared" si="65"/>
        <v>11.536347829334527</v>
      </c>
      <c r="BJ59" s="2">
        <f t="shared" si="65"/>
        <v>11.829259949010169</v>
      </c>
      <c r="BK59" s="2">
        <f t="shared" si="65"/>
        <v>11.815449097477849</v>
      </c>
      <c r="BL59" s="2">
        <f t="shared" si="65"/>
        <v>11.765094409059207</v>
      </c>
      <c r="BM59" s="2">
        <f t="shared" si="65"/>
        <v>11.8382631955528</v>
      </c>
      <c r="BN59" s="2">
        <f aca="true" t="shared" si="66" ref="BN59:BU59">(+BN14+BN32)/BN36*100</f>
        <v>11.685249411612483</v>
      </c>
      <c r="BO59" s="2">
        <f t="shared" si="66"/>
        <v>11.656944354586939</v>
      </c>
      <c r="BP59" s="2">
        <f t="shared" si="66"/>
        <v>11.922823657288555</v>
      </c>
      <c r="BQ59" s="42">
        <f t="shared" si="66"/>
        <v>11.96845083587284</v>
      </c>
      <c r="BR59" s="42">
        <f t="shared" si="66"/>
        <v>11.758091082085592</v>
      </c>
      <c r="BS59" s="42">
        <f t="shared" si="66"/>
        <v>11.706168425950551</v>
      </c>
      <c r="BT59" s="42">
        <f t="shared" si="66"/>
        <v>11.683507758930856</v>
      </c>
      <c r="BU59" s="42">
        <f t="shared" si="66"/>
        <v>11.637756520692601</v>
      </c>
      <c r="CY59" s="42"/>
      <c r="CZ59" s="42"/>
      <c r="DA59" s="42"/>
      <c r="DB59" s="42"/>
    </row>
    <row r="60" spans="1:106" ht="18" hidden="1">
      <c r="A60" s="67" t="s">
        <v>9</v>
      </c>
      <c r="B60" s="41">
        <f aca="true" t="shared" si="67" ref="B60:AG60">(+B15+B33)/B36*100</f>
        <v>0</v>
      </c>
      <c r="C60" s="41">
        <f t="shared" si="67"/>
        <v>0</v>
      </c>
      <c r="D60" s="41">
        <f t="shared" si="67"/>
        <v>0</v>
      </c>
      <c r="E60" s="41">
        <f t="shared" si="67"/>
        <v>0</v>
      </c>
      <c r="F60" s="41">
        <f t="shared" si="67"/>
        <v>0</v>
      </c>
      <c r="G60" s="41">
        <f t="shared" si="67"/>
        <v>0</v>
      </c>
      <c r="H60" s="41">
        <f t="shared" si="67"/>
        <v>0</v>
      </c>
      <c r="I60" s="41">
        <f t="shared" si="67"/>
        <v>0</v>
      </c>
      <c r="J60" s="41">
        <f t="shared" si="67"/>
        <v>0</v>
      </c>
      <c r="K60" s="41">
        <f t="shared" si="67"/>
        <v>0</v>
      </c>
      <c r="L60" s="41">
        <f t="shared" si="67"/>
        <v>0</v>
      </c>
      <c r="M60" s="41">
        <f t="shared" si="67"/>
        <v>0</v>
      </c>
      <c r="N60" s="41" t="e">
        <f t="shared" si="67"/>
        <v>#VALUE!</v>
      </c>
      <c r="O60" s="41" t="e">
        <f t="shared" si="67"/>
        <v>#VALUE!</v>
      </c>
      <c r="P60" s="41">
        <f t="shared" si="67"/>
        <v>0</v>
      </c>
      <c r="Q60" s="41" t="e">
        <f t="shared" si="67"/>
        <v>#VALUE!</v>
      </c>
      <c r="R60" s="41" t="e">
        <f t="shared" si="67"/>
        <v>#VALUE!</v>
      </c>
      <c r="S60" s="41">
        <f t="shared" si="67"/>
        <v>0</v>
      </c>
      <c r="T60" s="41">
        <f t="shared" si="67"/>
        <v>0</v>
      </c>
      <c r="U60" s="41">
        <f t="shared" si="67"/>
        <v>0</v>
      </c>
      <c r="V60" s="41">
        <f t="shared" si="67"/>
        <v>0</v>
      </c>
      <c r="W60" s="41">
        <f t="shared" si="67"/>
        <v>0</v>
      </c>
      <c r="X60" s="41">
        <f t="shared" si="67"/>
        <v>0</v>
      </c>
      <c r="Y60" s="38">
        <f t="shared" si="67"/>
        <v>0</v>
      </c>
      <c r="Z60" s="38">
        <f t="shared" si="67"/>
        <v>0</v>
      </c>
      <c r="AA60" s="38">
        <f t="shared" si="67"/>
        <v>0</v>
      </c>
      <c r="AB60" s="38">
        <f t="shared" si="67"/>
        <v>0</v>
      </c>
      <c r="AC60" s="38">
        <f t="shared" si="67"/>
        <v>0</v>
      </c>
      <c r="AD60" s="38">
        <f t="shared" si="67"/>
        <v>0</v>
      </c>
      <c r="AE60" s="38">
        <f t="shared" si="67"/>
        <v>0</v>
      </c>
      <c r="AF60" s="38">
        <f t="shared" si="67"/>
        <v>0</v>
      </c>
      <c r="AG60" s="38">
        <f t="shared" si="67"/>
        <v>0</v>
      </c>
      <c r="AH60" s="38">
        <f aca="true" t="shared" si="68" ref="AH60:BM60">(+AH15+AH33)/AH36*100</f>
        <v>0</v>
      </c>
      <c r="AI60" s="38">
        <f t="shared" si="68"/>
        <v>0</v>
      </c>
      <c r="AJ60" s="38">
        <f t="shared" si="68"/>
        <v>0</v>
      </c>
      <c r="AK60" s="38">
        <f t="shared" si="68"/>
        <v>0</v>
      </c>
      <c r="AL60" s="38">
        <f t="shared" si="68"/>
        <v>0</v>
      </c>
      <c r="AM60" s="38">
        <f t="shared" si="68"/>
        <v>0</v>
      </c>
      <c r="AN60" s="38">
        <f t="shared" si="68"/>
        <v>0</v>
      </c>
      <c r="AO60" s="38">
        <f t="shared" si="68"/>
        <v>0</v>
      </c>
      <c r="AP60" s="38">
        <f t="shared" si="68"/>
        <v>0</v>
      </c>
      <c r="AQ60" s="38">
        <f t="shared" si="68"/>
        <v>0</v>
      </c>
      <c r="AR60" s="38">
        <f t="shared" si="68"/>
        <v>0</v>
      </c>
      <c r="AS60" s="38">
        <f t="shared" si="68"/>
        <v>0</v>
      </c>
      <c r="AT60" s="38">
        <f t="shared" si="68"/>
        <v>0</v>
      </c>
      <c r="AU60" s="38">
        <f t="shared" si="68"/>
        <v>0</v>
      </c>
      <c r="AV60" s="38">
        <f t="shared" si="68"/>
        <v>0</v>
      </c>
      <c r="AW60" s="38">
        <f t="shared" si="68"/>
        <v>0</v>
      </c>
      <c r="AX60" s="38">
        <f t="shared" si="68"/>
        <v>0</v>
      </c>
      <c r="AY60" s="38">
        <f t="shared" si="68"/>
        <v>0</v>
      </c>
      <c r="AZ60" s="38">
        <f t="shared" si="68"/>
        <v>0</v>
      </c>
      <c r="BA60" s="38">
        <f t="shared" si="68"/>
        <v>0</v>
      </c>
      <c r="BB60" s="38">
        <f t="shared" si="68"/>
        <v>0</v>
      </c>
      <c r="BC60" s="38">
        <f t="shared" si="68"/>
        <v>0</v>
      </c>
      <c r="BD60" s="38">
        <f t="shared" si="68"/>
        <v>0</v>
      </c>
      <c r="BE60" s="40">
        <f t="shared" si="68"/>
        <v>0</v>
      </c>
      <c r="BF60" s="40">
        <f t="shared" si="68"/>
        <v>0</v>
      </c>
      <c r="BG60" s="38">
        <f t="shared" si="68"/>
        <v>0</v>
      </c>
      <c r="BH60" s="41">
        <f t="shared" si="68"/>
        <v>0</v>
      </c>
      <c r="BI60" s="40">
        <f t="shared" si="68"/>
        <v>0</v>
      </c>
      <c r="BJ60" s="38">
        <f t="shared" si="68"/>
        <v>0</v>
      </c>
      <c r="BK60" s="38">
        <f t="shared" si="68"/>
        <v>0</v>
      </c>
      <c r="BL60" s="38">
        <f t="shared" si="68"/>
        <v>0</v>
      </c>
      <c r="BM60" s="38">
        <f t="shared" si="68"/>
        <v>0</v>
      </c>
      <c r="BN60" s="38">
        <f aca="true" t="shared" si="69" ref="BN60:BU60">(+BN15+BN33)/BN36*100</f>
        <v>0</v>
      </c>
      <c r="BO60" s="38">
        <f t="shared" si="69"/>
        <v>0</v>
      </c>
      <c r="BP60" s="38">
        <f t="shared" si="69"/>
        <v>0</v>
      </c>
      <c r="BQ60" s="47">
        <f t="shared" si="69"/>
        <v>0</v>
      </c>
      <c r="BR60" s="47">
        <f t="shared" si="69"/>
        <v>0</v>
      </c>
      <c r="BS60" s="47">
        <f t="shared" si="69"/>
        <v>0</v>
      </c>
      <c r="BT60" s="47">
        <f t="shared" si="69"/>
        <v>0</v>
      </c>
      <c r="BU60" s="47">
        <f t="shared" si="69"/>
        <v>0</v>
      </c>
      <c r="CY60" s="42"/>
      <c r="CZ60" s="42"/>
      <c r="DA60" s="42"/>
      <c r="DB60" s="42"/>
    </row>
    <row r="61" spans="1:106" ht="15.75" hidden="1">
      <c r="A61" s="67" t="s">
        <v>123</v>
      </c>
      <c r="B61" s="7">
        <f aca="true" t="shared" si="70" ref="B61:AG61">(+B16+B34)/B36*100</f>
        <v>1.1612488970879924</v>
      </c>
      <c r="C61" s="7">
        <f t="shared" si="70"/>
        <v>1.1417158858167489</v>
      </c>
      <c r="D61" s="7">
        <f t="shared" si="70"/>
        <v>1.125085403229368</v>
      </c>
      <c r="E61" s="7">
        <f t="shared" si="70"/>
        <v>1.113610862847036</v>
      </c>
      <c r="F61" s="7">
        <f t="shared" si="70"/>
        <v>1.1061090016336423</v>
      </c>
      <c r="G61" s="7">
        <f t="shared" si="70"/>
        <v>1.1027656261129024</v>
      </c>
      <c r="H61" s="7">
        <f t="shared" si="70"/>
        <v>1.0865857038390478</v>
      </c>
      <c r="I61" s="7">
        <f t="shared" si="70"/>
        <v>1.0847019385438776</v>
      </c>
      <c r="J61" s="7">
        <f t="shared" si="70"/>
        <v>1.1064047720566592</v>
      </c>
      <c r="K61" s="7">
        <f t="shared" si="70"/>
        <v>1.0786261901633196</v>
      </c>
      <c r="L61" s="7">
        <f t="shared" si="70"/>
        <v>1.0806218587012055</v>
      </c>
      <c r="M61" s="7">
        <f t="shared" si="70"/>
        <v>1.1056054514581222</v>
      </c>
      <c r="N61" s="7" t="e">
        <f t="shared" si="70"/>
        <v>#VALUE!</v>
      </c>
      <c r="O61" s="7" t="e">
        <f t="shared" si="70"/>
        <v>#VALUE!</v>
      </c>
      <c r="P61" s="7">
        <f t="shared" si="70"/>
        <v>0.5545082050065734</v>
      </c>
      <c r="Q61" s="7" t="e">
        <f t="shared" si="70"/>
        <v>#VALUE!</v>
      </c>
      <c r="R61" s="7" t="e">
        <f t="shared" si="70"/>
        <v>#VALUE!</v>
      </c>
      <c r="S61" s="7">
        <f t="shared" si="70"/>
        <v>0.5050905438466349</v>
      </c>
      <c r="T61" s="7">
        <f t="shared" si="70"/>
        <v>0.5463691720418792</v>
      </c>
      <c r="U61" s="7">
        <f t="shared" si="70"/>
        <v>0.544541719987803</v>
      </c>
      <c r="V61" s="7">
        <f t="shared" si="70"/>
        <v>0.513080415099286</v>
      </c>
      <c r="W61" s="7">
        <f t="shared" si="70"/>
        <v>0.5151528938828949</v>
      </c>
      <c r="X61" s="7">
        <f t="shared" si="70"/>
        <v>0.452476909211463</v>
      </c>
      <c r="Y61" s="8">
        <f t="shared" si="70"/>
        <v>0.43231289049822624</v>
      </c>
      <c r="Z61" s="2">
        <f t="shared" si="70"/>
        <v>0.45045280634413415</v>
      </c>
      <c r="AA61" s="2">
        <f t="shared" si="70"/>
        <v>0.4549549446430343</v>
      </c>
      <c r="AB61" s="2">
        <f t="shared" si="70"/>
        <v>0.46615219181990003</v>
      </c>
      <c r="AC61" s="2">
        <f t="shared" si="70"/>
        <v>0.45695512640735947</v>
      </c>
      <c r="AD61" s="2">
        <f t="shared" si="70"/>
        <v>0.45531764773256805</v>
      </c>
      <c r="AE61" s="2">
        <f t="shared" si="70"/>
        <v>0.4585001726347498</v>
      </c>
      <c r="AF61" s="2">
        <f t="shared" si="70"/>
        <v>0.45499951601318195</v>
      </c>
      <c r="AG61" s="2">
        <f t="shared" si="70"/>
        <v>0.45208957464864313</v>
      </c>
      <c r="AH61" s="2">
        <f aca="true" t="shared" si="71" ref="AH61:BM61">(+AH16+AH34)/AH36*100</f>
        <v>0.45418797519003706</v>
      </c>
      <c r="AI61" s="2">
        <f t="shared" si="71"/>
        <v>0.41621510087135116</v>
      </c>
      <c r="AJ61" s="2">
        <f t="shared" si="71"/>
        <v>0.4208717010531775</v>
      </c>
      <c r="AK61" s="2">
        <f t="shared" si="71"/>
        <v>0.4115594803287236</v>
      </c>
      <c r="AL61" s="2">
        <f t="shared" si="71"/>
        <v>0.4033627012044202</v>
      </c>
      <c r="AM61" s="2">
        <f t="shared" si="71"/>
        <v>0.46615219181990003</v>
      </c>
      <c r="AN61" s="2">
        <f t="shared" si="71"/>
        <v>0.4007570031161432</v>
      </c>
      <c r="AO61" s="2">
        <f t="shared" si="71"/>
        <v>0.4037154171927134</v>
      </c>
      <c r="AP61" s="2">
        <f t="shared" si="71"/>
        <v>0.3686413384724278</v>
      </c>
      <c r="AQ61" s="2">
        <f t="shared" si="71"/>
        <v>0.3694702306131457</v>
      </c>
      <c r="AR61" s="2">
        <f t="shared" si="71"/>
        <v>0.3697131323763921</v>
      </c>
      <c r="AS61" s="2">
        <f t="shared" si="71"/>
        <v>0.3633960418164999</v>
      </c>
      <c r="AT61" s="2">
        <f t="shared" si="71"/>
        <v>0.36241929288494923</v>
      </c>
      <c r="AU61" s="2">
        <f t="shared" si="71"/>
        <v>0.37201477654306453</v>
      </c>
      <c r="AV61" s="2">
        <f t="shared" si="71"/>
        <v>0.365303248367352</v>
      </c>
      <c r="AW61" s="2">
        <f t="shared" si="71"/>
        <v>0.3670731200186448</v>
      </c>
      <c r="AX61" s="2">
        <f t="shared" si="71"/>
        <v>0.36311027709922367</v>
      </c>
      <c r="AY61" s="2">
        <f t="shared" si="71"/>
        <v>0.38102325686383703</v>
      </c>
      <c r="AZ61" s="2">
        <f t="shared" si="71"/>
        <v>0.3675633782893882</v>
      </c>
      <c r="BA61" s="2">
        <f t="shared" si="71"/>
        <v>0.3539828981067332</v>
      </c>
      <c r="BB61" s="2">
        <f t="shared" si="71"/>
        <v>0.3561044681701833</v>
      </c>
      <c r="BC61" s="2">
        <f t="shared" si="71"/>
        <v>0.35824304762824866</v>
      </c>
      <c r="BD61" s="2">
        <f t="shared" si="71"/>
        <v>0.34658018748183184</v>
      </c>
      <c r="BE61" s="7">
        <f t="shared" si="71"/>
        <v>0.3517224492283057</v>
      </c>
      <c r="BF61" s="7">
        <f t="shared" si="71"/>
        <v>0.3523744330227123</v>
      </c>
      <c r="BG61" s="2">
        <f t="shared" si="71"/>
        <v>0.3350345713383197</v>
      </c>
      <c r="BH61" s="6">
        <f t="shared" si="71"/>
        <v>0.3202183753923753</v>
      </c>
      <c r="BI61" s="7">
        <f t="shared" si="71"/>
        <v>0.32541730222637555</v>
      </c>
      <c r="BJ61" s="2">
        <f t="shared" si="71"/>
        <v>0.3252292414400058</v>
      </c>
      <c r="BK61" s="2">
        <f t="shared" si="71"/>
        <v>0.3305490005691416</v>
      </c>
      <c r="BL61" s="2">
        <f t="shared" si="71"/>
        <v>0.31648955727469685</v>
      </c>
      <c r="BM61" s="2">
        <f t="shared" si="71"/>
        <v>0.31708148561841343</v>
      </c>
      <c r="BN61" s="2">
        <f aca="true" t="shared" si="72" ref="BN61:BU61">(+BN16+BN34)/BN36*100</f>
        <v>0.2973560720490193</v>
      </c>
      <c r="BO61" s="2">
        <f t="shared" si="72"/>
        <v>0.2958223961249591</v>
      </c>
      <c r="BP61" s="2">
        <f t="shared" si="72"/>
        <v>0.30525290912605696</v>
      </c>
      <c r="BQ61" s="42">
        <f t="shared" si="72"/>
        <v>0.29516536233028173</v>
      </c>
      <c r="BR61" s="42">
        <f t="shared" si="72"/>
        <v>0.3028547169708981</v>
      </c>
      <c r="BS61" s="42">
        <f t="shared" si="72"/>
        <v>0.2982789869091515</v>
      </c>
      <c r="BT61" s="42">
        <f t="shared" si="72"/>
        <v>0.2947755582820394</v>
      </c>
      <c r="BU61" s="42">
        <f t="shared" si="72"/>
        <v>0.3050874269611063</v>
      </c>
      <c r="CY61" s="42"/>
      <c r="CZ61" s="42"/>
      <c r="DA61" s="42"/>
      <c r="DB61" s="42"/>
    </row>
    <row r="62" spans="1:106" ht="15.75" hidden="1">
      <c r="A62" s="67" t="s">
        <v>124</v>
      </c>
      <c r="B62" s="7">
        <f aca="true" t="shared" si="73" ref="B62:AG62">(+B17+B35)/B36*100</f>
        <v>0</v>
      </c>
      <c r="C62" s="7">
        <f t="shared" si="73"/>
        <v>0</v>
      </c>
      <c r="D62" s="7">
        <f t="shared" si="73"/>
        <v>0</v>
      </c>
      <c r="E62" s="7">
        <f t="shared" si="73"/>
        <v>0</v>
      </c>
      <c r="F62" s="7">
        <f t="shared" si="73"/>
        <v>0</v>
      </c>
      <c r="G62" s="7">
        <f t="shared" si="73"/>
        <v>0</v>
      </c>
      <c r="H62" s="7">
        <f t="shared" si="73"/>
        <v>0</v>
      </c>
      <c r="I62" s="7">
        <f t="shared" si="73"/>
        <v>0</v>
      </c>
      <c r="J62" s="7">
        <f t="shared" si="73"/>
        <v>0</v>
      </c>
      <c r="K62" s="7">
        <f t="shared" si="73"/>
        <v>0</v>
      </c>
      <c r="L62" s="7">
        <f t="shared" si="73"/>
        <v>0</v>
      </c>
      <c r="M62" s="7">
        <f t="shared" si="73"/>
        <v>0</v>
      </c>
      <c r="N62" s="7" t="e">
        <f t="shared" si="73"/>
        <v>#VALUE!</v>
      </c>
      <c r="O62" s="7" t="e">
        <f t="shared" si="73"/>
        <v>#VALUE!</v>
      </c>
      <c r="P62" s="7">
        <f t="shared" si="73"/>
        <v>0</v>
      </c>
      <c r="Q62" s="7" t="e">
        <f t="shared" si="73"/>
        <v>#VALUE!</v>
      </c>
      <c r="R62" s="7" t="e">
        <f t="shared" si="73"/>
        <v>#VALUE!</v>
      </c>
      <c r="S62" s="7">
        <f t="shared" si="73"/>
        <v>0</v>
      </c>
      <c r="T62" s="7">
        <f t="shared" si="73"/>
        <v>0</v>
      </c>
      <c r="U62" s="7">
        <f t="shared" si="73"/>
        <v>0</v>
      </c>
      <c r="V62" s="7">
        <f t="shared" si="73"/>
        <v>0</v>
      </c>
      <c r="W62" s="7">
        <f t="shared" si="73"/>
        <v>0</v>
      </c>
      <c r="X62" s="7">
        <f t="shared" si="73"/>
        <v>5.84139163443177</v>
      </c>
      <c r="Y62" s="8">
        <f t="shared" si="73"/>
        <v>5.816695310496277</v>
      </c>
      <c r="Z62" s="2">
        <f t="shared" si="73"/>
        <v>5.83617586255774</v>
      </c>
      <c r="AA62" s="2">
        <f t="shared" si="73"/>
        <v>6.034683508004502</v>
      </c>
      <c r="AB62" s="2">
        <f t="shared" si="73"/>
        <v>6.022624899422167</v>
      </c>
      <c r="AC62" s="2">
        <f t="shared" si="73"/>
        <v>6.036881292006068</v>
      </c>
      <c r="AD62" s="2">
        <f t="shared" si="73"/>
        <v>5.979492970723977</v>
      </c>
      <c r="AE62" s="2">
        <f t="shared" si="73"/>
        <v>5.944876672031725</v>
      </c>
      <c r="AF62" s="2">
        <f t="shared" si="73"/>
        <v>5.955319318002102</v>
      </c>
      <c r="AG62" s="2">
        <f t="shared" si="73"/>
        <v>5.947798326546333</v>
      </c>
      <c r="AH62" s="2">
        <f aca="true" t="shared" si="74" ref="AH62:BM62">(+AH17+AH35)/AH36*100</f>
        <v>5.936241370444694</v>
      </c>
      <c r="AI62" s="2">
        <f t="shared" si="74"/>
        <v>6.011231751949979</v>
      </c>
      <c r="AJ62" s="2">
        <f t="shared" si="74"/>
        <v>5.985646812565461</v>
      </c>
      <c r="AK62" s="2">
        <f t="shared" si="74"/>
        <v>5.918168349194673</v>
      </c>
      <c r="AL62" s="2">
        <f t="shared" si="74"/>
        <v>5.7412980457279295</v>
      </c>
      <c r="AM62" s="2">
        <f t="shared" si="74"/>
        <v>6.022624899422167</v>
      </c>
      <c r="AN62" s="2">
        <f t="shared" si="74"/>
        <v>5.838847449545248</v>
      </c>
      <c r="AO62" s="2">
        <f t="shared" si="74"/>
        <v>5.883882661602066</v>
      </c>
      <c r="AP62" s="2">
        <f t="shared" si="74"/>
        <v>5.835468831678677</v>
      </c>
      <c r="AQ62" s="2">
        <f t="shared" si="74"/>
        <v>5.824697005311207</v>
      </c>
      <c r="AR62" s="2">
        <f t="shared" si="74"/>
        <v>5.892849246484033</v>
      </c>
      <c r="AS62" s="2">
        <f t="shared" si="74"/>
        <v>5.816748656715115</v>
      </c>
      <c r="AT62" s="2">
        <f t="shared" si="74"/>
        <v>5.910129152530861</v>
      </c>
      <c r="AU62" s="2">
        <f t="shared" si="74"/>
        <v>5.947214213136273</v>
      </c>
      <c r="AV62" s="2">
        <f t="shared" si="74"/>
        <v>5.9619081575319015</v>
      </c>
      <c r="AW62" s="2">
        <f t="shared" si="74"/>
        <v>5.994277468949662</v>
      </c>
      <c r="AX62" s="2">
        <f t="shared" si="74"/>
        <v>6.153994228477397</v>
      </c>
      <c r="AY62" s="2">
        <f t="shared" si="74"/>
        <v>6.130513120970103</v>
      </c>
      <c r="AZ62" s="2">
        <f t="shared" si="74"/>
        <v>6.260890394450228</v>
      </c>
      <c r="BA62" s="2">
        <f t="shared" si="74"/>
        <v>6.25203251003673</v>
      </c>
      <c r="BB62" s="2">
        <f t="shared" si="74"/>
        <v>6.140737003357681</v>
      </c>
      <c r="BC62" s="2">
        <f t="shared" si="74"/>
        <v>6.0702675547319265</v>
      </c>
      <c r="BD62" s="2">
        <f t="shared" si="74"/>
        <v>6.132003669126679</v>
      </c>
      <c r="BE62" s="7">
        <f t="shared" si="74"/>
        <v>6.106937280824019</v>
      </c>
      <c r="BF62" s="7">
        <f t="shared" si="74"/>
        <v>6.148980255809005</v>
      </c>
      <c r="BG62" s="2">
        <f t="shared" si="74"/>
        <v>6.15668815839721</v>
      </c>
      <c r="BH62" s="6">
        <f t="shared" si="74"/>
        <v>6.232517216512797</v>
      </c>
      <c r="BI62" s="7">
        <f t="shared" si="74"/>
        <v>6.248605488782802</v>
      </c>
      <c r="BJ62" s="2">
        <f t="shared" si="74"/>
        <v>6.422485542827452</v>
      </c>
      <c r="BK62" s="2">
        <f t="shared" si="74"/>
        <v>6.371443514799557</v>
      </c>
      <c r="BL62" s="2">
        <f t="shared" si="74"/>
        <v>6.21329220353666</v>
      </c>
      <c r="BM62" s="2">
        <f t="shared" si="74"/>
        <v>6.188266984945312</v>
      </c>
      <c r="BN62" s="2">
        <f aca="true" t="shared" si="75" ref="BN62:BU62">(+BN17+BN35)/BN36*100</f>
        <v>6.0496009087234714</v>
      </c>
      <c r="BO62" s="2">
        <f t="shared" si="75"/>
        <v>6.044798480456434</v>
      </c>
      <c r="BP62" s="2">
        <f t="shared" si="75"/>
        <v>6.244594673226271</v>
      </c>
      <c r="BQ62" s="42">
        <f t="shared" si="75"/>
        <v>6.063471235910613</v>
      </c>
      <c r="BR62" s="42">
        <f t="shared" si="75"/>
        <v>6.109708681028474</v>
      </c>
      <c r="BS62" s="42">
        <f t="shared" si="75"/>
        <v>6.1901171570439</v>
      </c>
      <c r="BT62" s="42">
        <f t="shared" si="75"/>
        <v>6.224860664202652</v>
      </c>
      <c r="BU62" s="42">
        <f t="shared" si="75"/>
        <v>6.268381395661628</v>
      </c>
      <c r="CY62" s="42"/>
      <c r="CZ62" s="42"/>
      <c r="DA62" s="42"/>
      <c r="DB62" s="42"/>
    </row>
    <row r="63" spans="1:106" ht="15.75" hidden="1">
      <c r="A63" s="50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8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7"/>
      <c r="BF63" s="7"/>
      <c r="BG63" s="2"/>
      <c r="BH63" s="6"/>
      <c r="BI63" s="7"/>
      <c r="BJ63" s="2"/>
      <c r="BK63" s="2"/>
      <c r="BL63" s="2"/>
      <c r="BM63" s="2"/>
      <c r="BN63" s="2"/>
      <c r="BO63" s="2"/>
      <c r="BP63" s="2"/>
      <c r="BQ63" s="42"/>
      <c r="BR63" s="42"/>
      <c r="BS63" s="42"/>
      <c r="BT63" s="42"/>
      <c r="BU63" s="42"/>
      <c r="CY63" s="42"/>
      <c r="CZ63" s="42"/>
      <c r="DA63" s="42"/>
      <c r="DB63" s="42"/>
    </row>
    <row r="64" spans="1:106" ht="15.75" hidden="1">
      <c r="A64" s="72" t="s">
        <v>11</v>
      </c>
      <c r="B64" s="35">
        <f aca="true" t="shared" si="76" ref="B64:BF64">SUM(B66:B67)</f>
        <v>11.747100275977328</v>
      </c>
      <c r="C64" s="35">
        <f t="shared" si="76"/>
        <v>11.788802409462509</v>
      </c>
      <c r="D64" s="35">
        <f t="shared" si="76"/>
        <v>11.723567152423456</v>
      </c>
      <c r="E64" s="35">
        <f t="shared" si="76"/>
        <v>11.645168054564925</v>
      </c>
      <c r="F64" s="35">
        <f t="shared" si="76"/>
        <v>11.611682368560485</v>
      </c>
      <c r="G64" s="35">
        <f t="shared" si="76"/>
        <v>11.584959357287325</v>
      </c>
      <c r="H64" s="35">
        <f t="shared" si="76"/>
        <v>11.392901167716726</v>
      </c>
      <c r="I64" s="35">
        <f t="shared" si="76"/>
        <v>11.387350918095587</v>
      </c>
      <c r="J64" s="35">
        <f t="shared" si="76"/>
        <v>11.287195036898273</v>
      </c>
      <c r="K64" s="35">
        <f t="shared" si="76"/>
        <v>11.2189993123662</v>
      </c>
      <c r="L64" s="35">
        <f t="shared" si="76"/>
        <v>11.307303890191275</v>
      </c>
      <c r="M64" s="35">
        <f t="shared" si="76"/>
        <v>11.270445656703252</v>
      </c>
      <c r="N64" s="35">
        <f t="shared" si="76"/>
        <v>11.361113625108999</v>
      </c>
      <c r="O64" s="35">
        <f t="shared" si="76"/>
        <v>11.350887347333842</v>
      </c>
      <c r="P64" s="35">
        <f t="shared" si="76"/>
        <v>11.387942135509538</v>
      </c>
      <c r="Q64" s="35">
        <f t="shared" si="76"/>
        <v>10.660344496494629</v>
      </c>
      <c r="R64" s="35">
        <f t="shared" si="76"/>
        <v>11.360889677046949</v>
      </c>
      <c r="S64" s="35">
        <f t="shared" si="76"/>
        <v>10.526779757671893</v>
      </c>
      <c r="T64" s="35">
        <f t="shared" si="76"/>
        <v>10.870245521214418</v>
      </c>
      <c r="U64" s="35">
        <f t="shared" si="76"/>
        <v>10.848563871944888</v>
      </c>
      <c r="V64" s="35">
        <f t="shared" si="76"/>
        <v>10.294244304970672</v>
      </c>
      <c r="W64" s="35">
        <f t="shared" si="76"/>
        <v>10.264733008154819</v>
      </c>
      <c r="X64" s="35">
        <f t="shared" si="76"/>
        <v>9.609726527561808</v>
      </c>
      <c r="Y64" s="51">
        <f t="shared" si="76"/>
        <v>9.5277526936504</v>
      </c>
      <c r="Z64" s="80">
        <f t="shared" si="76"/>
        <v>9.51127432286737</v>
      </c>
      <c r="AA64" s="80">
        <f t="shared" si="76"/>
        <v>9.448410630210367</v>
      </c>
      <c r="AB64" s="80">
        <f t="shared" si="76"/>
        <v>9.428360167331643</v>
      </c>
      <c r="AC64" s="80">
        <f t="shared" si="76"/>
        <v>9.419613123291198</v>
      </c>
      <c r="AD64" s="80">
        <f t="shared" si="76"/>
        <v>9.425618996088698</v>
      </c>
      <c r="AE64" s="80">
        <f t="shared" si="76"/>
        <v>9.322161856820541</v>
      </c>
      <c r="AF64" s="80">
        <f t="shared" si="76"/>
        <v>9.337591370499872</v>
      </c>
      <c r="AG64" s="80">
        <f t="shared" si="76"/>
        <v>9.342009916397718</v>
      </c>
      <c r="AH64" s="80">
        <f t="shared" si="76"/>
        <v>9.38192491797259</v>
      </c>
      <c r="AI64" s="80">
        <f t="shared" si="76"/>
        <v>9.397314671375453</v>
      </c>
      <c r="AJ64" s="80">
        <f t="shared" si="76"/>
        <v>9.389590404719474</v>
      </c>
      <c r="AK64" s="80">
        <f t="shared" si="76"/>
        <v>9.135065800379486</v>
      </c>
      <c r="AL64" s="80">
        <f t="shared" si="76"/>
        <v>8.88446124536709</v>
      </c>
      <c r="AM64" s="80">
        <f t="shared" si="76"/>
        <v>9.428360167331643</v>
      </c>
      <c r="AN64" s="80">
        <f t="shared" si="76"/>
        <v>8.854589692683176</v>
      </c>
      <c r="AO64" s="80">
        <f t="shared" si="76"/>
        <v>8.758089797822624</v>
      </c>
      <c r="AP64" s="80">
        <f t="shared" si="76"/>
        <v>8.804692594580908</v>
      </c>
      <c r="AQ64" s="80">
        <f t="shared" si="76"/>
        <v>8.765594294804432</v>
      </c>
      <c r="AR64" s="80">
        <f t="shared" si="76"/>
        <v>8.68782362763895</v>
      </c>
      <c r="AS64" s="80">
        <f t="shared" si="76"/>
        <v>8.48529374636591</v>
      </c>
      <c r="AT64" s="80">
        <f t="shared" si="76"/>
        <v>8.444178284500477</v>
      </c>
      <c r="AU64" s="80">
        <f t="shared" si="76"/>
        <v>8.403668594265023</v>
      </c>
      <c r="AV64" s="80">
        <f t="shared" si="76"/>
        <v>8.316809889977792</v>
      </c>
      <c r="AW64" s="80">
        <f t="shared" si="76"/>
        <v>8.257850130341119</v>
      </c>
      <c r="AX64" s="80">
        <f t="shared" si="76"/>
        <v>8.153786614825604</v>
      </c>
      <c r="AY64" s="80">
        <f t="shared" si="76"/>
        <v>8.060781600034987</v>
      </c>
      <c r="AZ64" s="80">
        <f t="shared" si="76"/>
        <v>8.039281953257511</v>
      </c>
      <c r="BA64" s="80">
        <f t="shared" si="76"/>
        <v>7.995380031197513</v>
      </c>
      <c r="BB64" s="80">
        <f t="shared" si="76"/>
        <v>7.977916279630317</v>
      </c>
      <c r="BC64" s="80">
        <f t="shared" si="76"/>
        <v>7.884983731724196</v>
      </c>
      <c r="BD64" s="80">
        <f t="shared" si="76"/>
        <v>7.835086189821403</v>
      </c>
      <c r="BE64" s="35">
        <f t="shared" si="76"/>
        <v>7.844455513279007</v>
      </c>
      <c r="BF64" s="35">
        <f t="shared" si="76"/>
        <v>7.9261442211503175</v>
      </c>
      <c r="BG64" s="80">
        <f aca="true" t="shared" si="77" ref="BG64:BU64">SUM(BG66:BG67)</f>
        <v>7.933878836875861</v>
      </c>
      <c r="BH64" s="90">
        <f t="shared" si="77"/>
        <v>7.899974841357885</v>
      </c>
      <c r="BI64" s="35">
        <f t="shared" si="77"/>
        <v>7.627825044085765</v>
      </c>
      <c r="BJ64" s="80">
        <f t="shared" si="77"/>
        <v>7.748157523099941</v>
      </c>
      <c r="BK64" s="80">
        <f t="shared" si="77"/>
        <v>7.750178964228661</v>
      </c>
      <c r="BL64" s="80">
        <f t="shared" si="77"/>
        <v>7.5279843642325694</v>
      </c>
      <c r="BM64" s="80">
        <f t="shared" si="77"/>
        <v>7.571214645681968</v>
      </c>
      <c r="BN64" s="80">
        <f t="shared" si="77"/>
        <v>7.405547311612297</v>
      </c>
      <c r="BO64" s="80">
        <f t="shared" si="77"/>
        <v>7.380554065680184</v>
      </c>
      <c r="BP64" s="80">
        <f t="shared" si="77"/>
        <v>7.462607552835765</v>
      </c>
      <c r="BQ64" s="52">
        <f t="shared" si="77"/>
        <v>7.286402925024034</v>
      </c>
      <c r="BR64" s="52">
        <f t="shared" si="77"/>
        <v>7.348377891221169</v>
      </c>
      <c r="BS64" s="52">
        <f t="shared" si="77"/>
        <v>7.352096049105566</v>
      </c>
      <c r="BT64" s="52">
        <f t="shared" si="77"/>
        <v>7.30965446976613</v>
      </c>
      <c r="BU64" s="52">
        <f t="shared" si="77"/>
        <v>7.258014070343881</v>
      </c>
      <c r="CY64" s="42"/>
      <c r="CZ64" s="42"/>
      <c r="DA64" s="42"/>
      <c r="DB64" s="42"/>
    </row>
    <row r="65" spans="1:106" ht="15.75" hidden="1">
      <c r="A65" s="50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8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7"/>
      <c r="BF65" s="7"/>
      <c r="BG65" s="2"/>
      <c r="BH65" s="6"/>
      <c r="BI65" s="7"/>
      <c r="BJ65" s="2"/>
      <c r="BK65" s="2"/>
      <c r="BL65" s="2"/>
      <c r="BM65" s="2"/>
      <c r="BN65" s="2"/>
      <c r="BO65" s="2"/>
      <c r="BP65" s="2"/>
      <c r="BQ65" s="42"/>
      <c r="BR65" s="42"/>
      <c r="BS65" s="42"/>
      <c r="BT65" s="42"/>
      <c r="BU65" s="42"/>
      <c r="CY65" s="42"/>
      <c r="CZ65" s="42"/>
      <c r="DA65" s="42"/>
      <c r="DB65" s="42"/>
    </row>
    <row r="66" spans="1:106" ht="18" hidden="1">
      <c r="A66" s="67" t="s">
        <v>12</v>
      </c>
      <c r="B66" s="41">
        <f aca="true" t="shared" si="78" ref="B66:AG66">B19/B36*100</f>
        <v>0</v>
      </c>
      <c r="C66" s="41">
        <f t="shared" si="78"/>
        <v>0</v>
      </c>
      <c r="D66" s="41">
        <f t="shared" si="78"/>
        <v>0</v>
      </c>
      <c r="E66" s="41">
        <f t="shared" si="78"/>
        <v>0</v>
      </c>
      <c r="F66" s="41">
        <f t="shared" si="78"/>
        <v>0</v>
      </c>
      <c r="G66" s="41">
        <f t="shared" si="78"/>
        <v>0</v>
      </c>
      <c r="H66" s="41">
        <f t="shared" si="78"/>
        <v>0</v>
      </c>
      <c r="I66" s="41">
        <f t="shared" si="78"/>
        <v>0</v>
      </c>
      <c r="J66" s="41">
        <f t="shared" si="78"/>
        <v>0</v>
      </c>
      <c r="K66" s="41">
        <f t="shared" si="78"/>
        <v>0</v>
      </c>
      <c r="L66" s="41">
        <f t="shared" si="78"/>
        <v>0</v>
      </c>
      <c r="M66" s="41">
        <f t="shared" si="78"/>
        <v>0</v>
      </c>
      <c r="N66" s="41">
        <f t="shared" si="78"/>
        <v>0</v>
      </c>
      <c r="O66" s="41">
        <f t="shared" si="78"/>
        <v>0</v>
      </c>
      <c r="P66" s="41">
        <f t="shared" si="78"/>
        <v>0</v>
      </c>
      <c r="Q66" s="41">
        <f t="shared" si="78"/>
        <v>0</v>
      </c>
      <c r="R66" s="41">
        <f t="shared" si="78"/>
        <v>0</v>
      </c>
      <c r="S66" s="41">
        <f t="shared" si="78"/>
        <v>0</v>
      </c>
      <c r="T66" s="41">
        <f t="shared" si="78"/>
        <v>0</v>
      </c>
      <c r="U66" s="41">
        <f t="shared" si="78"/>
        <v>0</v>
      </c>
      <c r="V66" s="41">
        <f t="shared" si="78"/>
        <v>0</v>
      </c>
      <c r="W66" s="41">
        <f t="shared" si="78"/>
        <v>0</v>
      </c>
      <c r="X66" s="41">
        <f t="shared" si="78"/>
        <v>0</v>
      </c>
      <c r="Y66" s="38">
        <f t="shared" si="78"/>
        <v>0</v>
      </c>
      <c r="Z66" s="38">
        <f t="shared" si="78"/>
        <v>0</v>
      </c>
      <c r="AA66" s="38">
        <f t="shared" si="78"/>
        <v>0</v>
      </c>
      <c r="AB66" s="38">
        <f t="shared" si="78"/>
        <v>0</v>
      </c>
      <c r="AC66" s="38">
        <f t="shared" si="78"/>
        <v>0</v>
      </c>
      <c r="AD66" s="38">
        <f t="shared" si="78"/>
        <v>0</v>
      </c>
      <c r="AE66" s="38">
        <f t="shared" si="78"/>
        <v>0</v>
      </c>
      <c r="AF66" s="38">
        <f t="shared" si="78"/>
        <v>0</v>
      </c>
      <c r="AG66" s="38">
        <f t="shared" si="78"/>
        <v>0</v>
      </c>
      <c r="AH66" s="38">
        <f aca="true" t="shared" si="79" ref="AH66:BM66">AH19/AH36*100</f>
        <v>0</v>
      </c>
      <c r="AI66" s="38">
        <f t="shared" si="79"/>
        <v>0</v>
      </c>
      <c r="AJ66" s="38">
        <f t="shared" si="79"/>
        <v>0</v>
      </c>
      <c r="AK66" s="38">
        <f t="shared" si="79"/>
        <v>0</v>
      </c>
      <c r="AL66" s="38">
        <f t="shared" si="79"/>
        <v>0</v>
      </c>
      <c r="AM66" s="38">
        <f t="shared" si="79"/>
        <v>0</v>
      </c>
      <c r="AN66" s="38">
        <f t="shared" si="79"/>
        <v>0</v>
      </c>
      <c r="AO66" s="38">
        <f t="shared" si="79"/>
        <v>0</v>
      </c>
      <c r="AP66" s="38">
        <f t="shared" si="79"/>
        <v>0</v>
      </c>
      <c r="AQ66" s="38">
        <f t="shared" si="79"/>
        <v>0</v>
      </c>
      <c r="AR66" s="38">
        <f t="shared" si="79"/>
        <v>0</v>
      </c>
      <c r="AS66" s="38">
        <f t="shared" si="79"/>
        <v>0</v>
      </c>
      <c r="AT66" s="38">
        <f t="shared" si="79"/>
        <v>0</v>
      </c>
      <c r="AU66" s="38">
        <f t="shared" si="79"/>
        <v>0</v>
      </c>
      <c r="AV66" s="38">
        <f t="shared" si="79"/>
        <v>0</v>
      </c>
      <c r="AW66" s="38">
        <f t="shared" si="79"/>
        <v>0</v>
      </c>
      <c r="AX66" s="38">
        <f t="shared" si="79"/>
        <v>0</v>
      </c>
      <c r="AY66" s="38">
        <f t="shared" si="79"/>
        <v>0</v>
      </c>
      <c r="AZ66" s="38">
        <f t="shared" si="79"/>
        <v>0</v>
      </c>
      <c r="BA66" s="38">
        <f t="shared" si="79"/>
        <v>0</v>
      </c>
      <c r="BB66" s="38">
        <f t="shared" si="79"/>
        <v>0</v>
      </c>
      <c r="BC66" s="38">
        <f t="shared" si="79"/>
        <v>0</v>
      </c>
      <c r="BD66" s="38">
        <f t="shared" si="79"/>
        <v>0</v>
      </c>
      <c r="BE66" s="40">
        <f t="shared" si="79"/>
        <v>0</v>
      </c>
      <c r="BF66" s="40">
        <f t="shared" si="79"/>
        <v>0</v>
      </c>
      <c r="BG66" s="38">
        <f t="shared" si="79"/>
        <v>0</v>
      </c>
      <c r="BH66" s="41">
        <f t="shared" si="79"/>
        <v>0</v>
      </c>
      <c r="BI66" s="40">
        <f t="shared" si="79"/>
        <v>0</v>
      </c>
      <c r="BJ66" s="38">
        <f t="shared" si="79"/>
        <v>0</v>
      </c>
      <c r="BK66" s="38">
        <f t="shared" si="79"/>
        <v>0</v>
      </c>
      <c r="BL66" s="38">
        <f t="shared" si="79"/>
        <v>0</v>
      </c>
      <c r="BM66" s="38">
        <f t="shared" si="79"/>
        <v>0</v>
      </c>
      <c r="BN66" s="38">
        <f aca="true" t="shared" si="80" ref="BN66:BU66">BN19/BN36*100</f>
        <v>0</v>
      </c>
      <c r="BO66" s="38">
        <f t="shared" si="80"/>
        <v>0</v>
      </c>
      <c r="BP66" s="38">
        <f t="shared" si="80"/>
        <v>0</v>
      </c>
      <c r="BQ66" s="47">
        <f t="shared" si="80"/>
        <v>0</v>
      </c>
      <c r="BR66" s="47">
        <f t="shared" si="80"/>
        <v>0</v>
      </c>
      <c r="BS66" s="47">
        <f t="shared" si="80"/>
        <v>0</v>
      </c>
      <c r="BT66" s="47">
        <f t="shared" si="80"/>
        <v>0</v>
      </c>
      <c r="BU66" s="47">
        <f t="shared" si="80"/>
        <v>0</v>
      </c>
      <c r="CY66" s="42"/>
      <c r="CZ66" s="42"/>
      <c r="DA66" s="42"/>
      <c r="DB66" s="42"/>
    </row>
    <row r="67" spans="1:106" ht="15.75" hidden="1">
      <c r="A67" s="67" t="s">
        <v>125</v>
      </c>
      <c r="B67" s="7">
        <f aca="true" t="shared" si="81" ref="B67:AG67">B20/B36*100</f>
        <v>11.747100275977328</v>
      </c>
      <c r="C67" s="7">
        <f t="shared" si="81"/>
        <v>11.788802409462509</v>
      </c>
      <c r="D67" s="7">
        <f t="shared" si="81"/>
        <v>11.723567152423456</v>
      </c>
      <c r="E67" s="7">
        <f t="shared" si="81"/>
        <v>11.645168054564925</v>
      </c>
      <c r="F67" s="7">
        <f t="shared" si="81"/>
        <v>11.611682368560485</v>
      </c>
      <c r="G67" s="7">
        <f t="shared" si="81"/>
        <v>11.584959357287325</v>
      </c>
      <c r="H67" s="7">
        <f t="shared" si="81"/>
        <v>11.392901167716726</v>
      </c>
      <c r="I67" s="7">
        <f t="shared" si="81"/>
        <v>11.387350918095587</v>
      </c>
      <c r="J67" s="7">
        <f t="shared" si="81"/>
        <v>11.287195036898273</v>
      </c>
      <c r="K67" s="7">
        <f t="shared" si="81"/>
        <v>11.2189993123662</v>
      </c>
      <c r="L67" s="7">
        <f t="shared" si="81"/>
        <v>11.307303890191275</v>
      </c>
      <c r="M67" s="7">
        <f t="shared" si="81"/>
        <v>11.270445656703252</v>
      </c>
      <c r="N67" s="7">
        <f t="shared" si="81"/>
        <v>11.361113625108999</v>
      </c>
      <c r="O67" s="7">
        <f t="shared" si="81"/>
        <v>11.350887347333842</v>
      </c>
      <c r="P67" s="7">
        <f t="shared" si="81"/>
        <v>11.387942135509538</v>
      </c>
      <c r="Q67" s="7">
        <f t="shared" si="81"/>
        <v>10.660344496494629</v>
      </c>
      <c r="R67" s="7">
        <f t="shared" si="81"/>
        <v>11.360889677046949</v>
      </c>
      <c r="S67" s="7">
        <f t="shared" si="81"/>
        <v>10.526779757671893</v>
      </c>
      <c r="T67" s="7">
        <f t="shared" si="81"/>
        <v>10.870245521214418</v>
      </c>
      <c r="U67" s="7">
        <f t="shared" si="81"/>
        <v>10.848563871944888</v>
      </c>
      <c r="V67" s="7">
        <f t="shared" si="81"/>
        <v>10.294244304970672</v>
      </c>
      <c r="W67" s="7">
        <f t="shared" si="81"/>
        <v>10.264733008154819</v>
      </c>
      <c r="X67" s="7">
        <f t="shared" si="81"/>
        <v>9.609726527561808</v>
      </c>
      <c r="Y67" s="8">
        <f t="shared" si="81"/>
        <v>9.5277526936504</v>
      </c>
      <c r="Z67" s="2">
        <f t="shared" si="81"/>
        <v>9.51127432286737</v>
      </c>
      <c r="AA67" s="2">
        <f t="shared" si="81"/>
        <v>9.448410630210367</v>
      </c>
      <c r="AB67" s="2">
        <f t="shared" si="81"/>
        <v>9.428360167331643</v>
      </c>
      <c r="AC67" s="2">
        <f t="shared" si="81"/>
        <v>9.419613123291198</v>
      </c>
      <c r="AD67" s="2">
        <f t="shared" si="81"/>
        <v>9.425618996088698</v>
      </c>
      <c r="AE67" s="2">
        <f t="shared" si="81"/>
        <v>9.322161856820541</v>
      </c>
      <c r="AF67" s="2">
        <f t="shared" si="81"/>
        <v>9.337591370499872</v>
      </c>
      <c r="AG67" s="2">
        <f t="shared" si="81"/>
        <v>9.342009916397718</v>
      </c>
      <c r="AH67" s="2">
        <f aca="true" t="shared" si="82" ref="AH67:BM67">AH20/AH36*100</f>
        <v>9.38192491797259</v>
      </c>
      <c r="AI67" s="2">
        <f t="shared" si="82"/>
        <v>9.397314671375453</v>
      </c>
      <c r="AJ67" s="2">
        <f t="shared" si="82"/>
        <v>9.389590404719474</v>
      </c>
      <c r="AK67" s="2">
        <f t="shared" si="82"/>
        <v>9.135065800379486</v>
      </c>
      <c r="AL67" s="2">
        <f t="shared" si="82"/>
        <v>8.88446124536709</v>
      </c>
      <c r="AM67" s="2">
        <f t="shared" si="82"/>
        <v>9.428360167331643</v>
      </c>
      <c r="AN67" s="2">
        <f t="shared" si="82"/>
        <v>8.854589692683176</v>
      </c>
      <c r="AO67" s="2">
        <f t="shared" si="82"/>
        <v>8.758089797822624</v>
      </c>
      <c r="AP67" s="2">
        <f t="shared" si="82"/>
        <v>8.804692594580908</v>
      </c>
      <c r="AQ67" s="2">
        <f t="shared" si="82"/>
        <v>8.765594294804432</v>
      </c>
      <c r="AR67" s="2">
        <f t="shared" si="82"/>
        <v>8.68782362763895</v>
      </c>
      <c r="AS67" s="2">
        <f t="shared" si="82"/>
        <v>8.48529374636591</v>
      </c>
      <c r="AT67" s="2">
        <f t="shared" si="82"/>
        <v>8.444178284500477</v>
      </c>
      <c r="AU67" s="2">
        <f t="shared" si="82"/>
        <v>8.403668594265023</v>
      </c>
      <c r="AV67" s="2">
        <f t="shared" si="82"/>
        <v>8.316809889977792</v>
      </c>
      <c r="AW67" s="2">
        <f t="shared" si="82"/>
        <v>8.257850130341119</v>
      </c>
      <c r="AX67" s="2">
        <f t="shared" si="82"/>
        <v>8.153786614825604</v>
      </c>
      <c r="AY67" s="2">
        <f t="shared" si="82"/>
        <v>8.060781600034987</v>
      </c>
      <c r="AZ67" s="2">
        <f t="shared" si="82"/>
        <v>8.039281953257511</v>
      </c>
      <c r="BA67" s="2">
        <f t="shared" si="82"/>
        <v>7.995380031197513</v>
      </c>
      <c r="BB67" s="2">
        <f t="shared" si="82"/>
        <v>7.977916279630317</v>
      </c>
      <c r="BC67" s="2">
        <f t="shared" si="82"/>
        <v>7.884983731724196</v>
      </c>
      <c r="BD67" s="2">
        <f t="shared" si="82"/>
        <v>7.835086189821403</v>
      </c>
      <c r="BE67" s="7">
        <f t="shared" si="82"/>
        <v>7.844455513279007</v>
      </c>
      <c r="BF67" s="7">
        <f t="shared" si="82"/>
        <v>7.9261442211503175</v>
      </c>
      <c r="BG67" s="2">
        <f t="shared" si="82"/>
        <v>7.933878836875861</v>
      </c>
      <c r="BH67" s="6">
        <f t="shared" si="82"/>
        <v>7.899974841357885</v>
      </c>
      <c r="BI67" s="7">
        <f t="shared" si="82"/>
        <v>7.627825044085765</v>
      </c>
      <c r="BJ67" s="2">
        <f t="shared" si="82"/>
        <v>7.748157523099941</v>
      </c>
      <c r="BK67" s="2">
        <f t="shared" si="82"/>
        <v>7.750178964228661</v>
      </c>
      <c r="BL67" s="2">
        <f t="shared" si="82"/>
        <v>7.5279843642325694</v>
      </c>
      <c r="BM67" s="2">
        <f t="shared" si="82"/>
        <v>7.571214645681968</v>
      </c>
      <c r="BN67" s="2">
        <f aca="true" t="shared" si="83" ref="BN67:BU67">BN20/BN36*100</f>
        <v>7.405547311612297</v>
      </c>
      <c r="BO67" s="2">
        <f t="shared" si="83"/>
        <v>7.380554065680184</v>
      </c>
      <c r="BP67" s="2">
        <f t="shared" si="83"/>
        <v>7.462607552835765</v>
      </c>
      <c r="BQ67" s="42">
        <f t="shared" si="83"/>
        <v>7.286402925024034</v>
      </c>
      <c r="BR67" s="42">
        <f t="shared" si="83"/>
        <v>7.348377891221169</v>
      </c>
      <c r="BS67" s="42">
        <f t="shared" si="83"/>
        <v>7.352096049105566</v>
      </c>
      <c r="BT67" s="42">
        <f t="shared" si="83"/>
        <v>7.30965446976613</v>
      </c>
      <c r="BU67" s="42">
        <f t="shared" si="83"/>
        <v>7.258014070343881</v>
      </c>
      <c r="CY67" s="42"/>
      <c r="CZ67" s="42"/>
      <c r="DA67" s="42"/>
      <c r="DB67" s="42"/>
    </row>
    <row r="68" spans="1:106" ht="15.75" hidden="1">
      <c r="A68" s="50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8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7"/>
      <c r="BF68" s="7"/>
      <c r="BG68" s="2"/>
      <c r="BH68" s="6"/>
      <c r="BI68" s="7"/>
      <c r="BJ68" s="2"/>
      <c r="BK68" s="2"/>
      <c r="BL68" s="2"/>
      <c r="BM68" s="2"/>
      <c r="BN68" s="2"/>
      <c r="BO68" s="2"/>
      <c r="BP68" s="2"/>
      <c r="BQ68" s="42"/>
      <c r="BR68" s="42"/>
      <c r="BS68" s="42"/>
      <c r="BT68" s="42"/>
      <c r="BU68" s="42"/>
      <c r="CY68" s="42"/>
      <c r="CZ68" s="42"/>
      <c r="DA68" s="42"/>
      <c r="DB68" s="42"/>
    </row>
    <row r="69" spans="1:106" ht="15.75" hidden="1">
      <c r="A69" s="72" t="s">
        <v>13</v>
      </c>
      <c r="B69" s="35">
        <f aca="true" t="shared" si="84" ref="B69:BF69">SUM(B71:B75)</f>
        <v>29.202664338268676</v>
      </c>
      <c r="C69" s="35">
        <f t="shared" si="84"/>
        <v>29.19941152756824</v>
      </c>
      <c r="D69" s="35">
        <f t="shared" si="84"/>
        <v>29.445714290413704</v>
      </c>
      <c r="E69" s="35">
        <f t="shared" si="84"/>
        <v>29.932274144568453</v>
      </c>
      <c r="F69" s="35">
        <f t="shared" si="84"/>
        <v>29.927503226433252</v>
      </c>
      <c r="G69" s="35">
        <f t="shared" si="84"/>
        <v>29.275649312753536</v>
      </c>
      <c r="H69" s="35">
        <f t="shared" si="84"/>
        <v>28.83202176006901</v>
      </c>
      <c r="I69" s="35">
        <f t="shared" si="84"/>
        <v>28.742578111956544</v>
      </c>
      <c r="J69" s="35">
        <f t="shared" si="84"/>
        <v>29.06455757877891</v>
      </c>
      <c r="K69" s="35">
        <f t="shared" si="84"/>
        <v>29.522924120171343</v>
      </c>
      <c r="L69" s="35">
        <f t="shared" si="84"/>
        <v>29.064941831418626</v>
      </c>
      <c r="M69" s="35">
        <f t="shared" si="84"/>
        <v>28.986652356820272</v>
      </c>
      <c r="N69" s="35" t="e">
        <f t="shared" si="84"/>
        <v>#VALUE!</v>
      </c>
      <c r="O69" s="35" t="e">
        <f t="shared" si="84"/>
        <v>#VALUE!</v>
      </c>
      <c r="P69" s="35">
        <f t="shared" si="84"/>
        <v>29.16806238669924</v>
      </c>
      <c r="Q69" s="35" t="e">
        <f t="shared" si="84"/>
        <v>#VALUE!</v>
      </c>
      <c r="R69" s="35" t="e">
        <f t="shared" si="84"/>
        <v>#VALUE!</v>
      </c>
      <c r="S69" s="35">
        <f t="shared" si="84"/>
        <v>32.86664630781426</v>
      </c>
      <c r="T69" s="35">
        <f t="shared" si="84"/>
        <v>30.271988706235927</v>
      </c>
      <c r="U69" s="35">
        <f t="shared" si="84"/>
        <v>30.183738304475575</v>
      </c>
      <c r="V69" s="35">
        <f t="shared" si="84"/>
        <v>32.834626840975666</v>
      </c>
      <c r="W69" s="35">
        <f t="shared" si="84"/>
        <v>32.74154656325728</v>
      </c>
      <c r="X69" s="35">
        <f t="shared" si="84"/>
        <v>31.066345298410113</v>
      </c>
      <c r="Y69" s="51">
        <f t="shared" si="84"/>
        <v>31.029556408980973</v>
      </c>
      <c r="Z69" s="80">
        <f t="shared" si="84"/>
        <v>31.01839209307484</v>
      </c>
      <c r="AA69" s="80">
        <f t="shared" si="84"/>
        <v>30.853400112442937</v>
      </c>
      <c r="AB69" s="80">
        <f t="shared" si="84"/>
        <v>30.75864700679276</v>
      </c>
      <c r="AC69" s="80">
        <f t="shared" si="84"/>
        <v>30.756457175739826</v>
      </c>
      <c r="AD69" s="80">
        <f t="shared" si="84"/>
        <v>30.658580552001602</v>
      </c>
      <c r="AE69" s="80">
        <f t="shared" si="84"/>
        <v>30.805837319723047</v>
      </c>
      <c r="AF69" s="80">
        <f t="shared" si="84"/>
        <v>30.911631993758572</v>
      </c>
      <c r="AG69" s="80">
        <f t="shared" si="84"/>
        <v>30.84530647043945</v>
      </c>
      <c r="AH69" s="80">
        <f t="shared" si="84"/>
        <v>30.697026120351524</v>
      </c>
      <c r="AI69" s="80">
        <f t="shared" si="84"/>
        <v>30.791718578886073</v>
      </c>
      <c r="AJ69" s="80">
        <f t="shared" si="84"/>
        <v>30.68260228215073</v>
      </c>
      <c r="AK69" s="80">
        <f t="shared" si="84"/>
        <v>30.115423094287756</v>
      </c>
      <c r="AL69" s="80">
        <f t="shared" si="84"/>
        <v>29.6502092492036</v>
      </c>
      <c r="AM69" s="80">
        <f t="shared" si="84"/>
        <v>30.75864700679276</v>
      </c>
      <c r="AN69" s="80">
        <f t="shared" si="84"/>
        <v>29.882678834943167</v>
      </c>
      <c r="AO69" s="80">
        <f t="shared" si="84"/>
        <v>29.534081806255287</v>
      </c>
      <c r="AP69" s="80">
        <f t="shared" si="84"/>
        <v>29.604856800749374</v>
      </c>
      <c r="AQ69" s="80">
        <f t="shared" si="84"/>
        <v>29.752005883338516</v>
      </c>
      <c r="AR69" s="80">
        <f t="shared" si="84"/>
        <v>29.812971725245255</v>
      </c>
      <c r="AS69" s="80">
        <f t="shared" si="84"/>
        <v>29.490906404033627</v>
      </c>
      <c r="AT69" s="80">
        <f t="shared" si="84"/>
        <v>29.468728231302887</v>
      </c>
      <c r="AU69" s="80">
        <f t="shared" si="84"/>
        <v>29.29689703649513</v>
      </c>
      <c r="AV69" s="80">
        <f t="shared" si="84"/>
        <v>29.111403300772945</v>
      </c>
      <c r="AW69" s="80">
        <f t="shared" si="84"/>
        <v>28.957919199932785</v>
      </c>
      <c r="AX69" s="80">
        <f t="shared" si="84"/>
        <v>28.95082034012028</v>
      </c>
      <c r="AY69" s="80">
        <f t="shared" si="84"/>
        <v>28.667978687083963</v>
      </c>
      <c r="AZ69" s="80">
        <f t="shared" si="84"/>
        <v>28.654780863975816</v>
      </c>
      <c r="BA69" s="80">
        <f t="shared" si="84"/>
        <v>28.477763502236698</v>
      </c>
      <c r="BB69" s="80">
        <f t="shared" si="84"/>
        <v>28.21516625464511</v>
      </c>
      <c r="BC69" s="80">
        <f t="shared" si="84"/>
        <v>27.86851206028559</v>
      </c>
      <c r="BD69" s="80">
        <f t="shared" si="84"/>
        <v>27.972988858180106</v>
      </c>
      <c r="BE69" s="35">
        <f t="shared" si="84"/>
        <v>27.930617362336687</v>
      </c>
      <c r="BF69" s="35">
        <f t="shared" si="84"/>
        <v>28.17344685903152</v>
      </c>
      <c r="BG69" s="80">
        <f aca="true" t="shared" si="85" ref="BG69:BU69">SUM(BG71:BG75)</f>
        <v>28.084882810324267</v>
      </c>
      <c r="BH69" s="90">
        <f t="shared" si="85"/>
        <v>28.055538503012173</v>
      </c>
      <c r="BI69" s="35">
        <f t="shared" si="85"/>
        <v>27.071639513620624</v>
      </c>
      <c r="BJ69" s="80">
        <f t="shared" si="85"/>
        <v>27.71198280295568</v>
      </c>
      <c r="BK69" s="80">
        <f t="shared" si="85"/>
        <v>27.662770136650035</v>
      </c>
      <c r="BL69" s="80">
        <f t="shared" si="85"/>
        <v>29.463704761398244</v>
      </c>
      <c r="BM69" s="80">
        <f t="shared" si="85"/>
        <v>29.538019583596974</v>
      </c>
      <c r="BN69" s="80">
        <f t="shared" si="85"/>
        <v>28.71878037402956</v>
      </c>
      <c r="BO69" s="80">
        <f t="shared" si="85"/>
        <v>28.645828676262333</v>
      </c>
      <c r="BP69" s="80">
        <f t="shared" si="85"/>
        <v>29.282230225029142</v>
      </c>
      <c r="BQ69" s="52">
        <f t="shared" si="85"/>
        <v>28.539122711964012</v>
      </c>
      <c r="BR69" s="52">
        <f t="shared" si="85"/>
        <v>28.684467109050665</v>
      </c>
      <c r="BS69" s="52">
        <f t="shared" si="85"/>
        <v>28.659252265525254</v>
      </c>
      <c r="BT69" s="52">
        <f t="shared" si="85"/>
        <v>28.59950908563103</v>
      </c>
      <c r="BU69" s="52">
        <f t="shared" si="85"/>
        <v>28.52868715191947</v>
      </c>
      <c r="CY69" s="42"/>
      <c r="CZ69" s="42"/>
      <c r="DA69" s="42"/>
      <c r="DB69" s="42"/>
    </row>
    <row r="70" spans="1:106" ht="15.75" hidden="1">
      <c r="A70" s="67" t="s">
        <v>0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8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7"/>
      <c r="BF70" s="7"/>
      <c r="BG70" s="2"/>
      <c r="BH70" s="6"/>
      <c r="BI70" s="7"/>
      <c r="BJ70" s="2"/>
      <c r="BK70" s="2"/>
      <c r="BL70" s="2"/>
      <c r="BM70" s="2"/>
      <c r="BN70" s="2"/>
      <c r="BO70" s="2"/>
      <c r="BP70" s="2"/>
      <c r="BQ70" s="42"/>
      <c r="BR70" s="42"/>
      <c r="BS70" s="42"/>
      <c r="BT70" s="42"/>
      <c r="BU70" s="42"/>
      <c r="CY70" s="42"/>
      <c r="CZ70" s="42"/>
      <c r="DA70" s="42"/>
      <c r="DB70" s="42"/>
    </row>
    <row r="71" spans="1:106" ht="18" hidden="1">
      <c r="A71" s="67" t="s">
        <v>14</v>
      </c>
      <c r="B71" s="7">
        <f aca="true" t="shared" si="86" ref="B71:AG71">B22/B36*100</f>
        <v>0.16163027722607642</v>
      </c>
      <c r="C71" s="7">
        <f t="shared" si="86"/>
        <v>0.16051839191775275</v>
      </c>
      <c r="D71" s="7">
        <f t="shared" si="86"/>
        <v>0.15790830993848826</v>
      </c>
      <c r="E71" s="7">
        <f t="shared" si="86"/>
        <v>0.15503845202961924</v>
      </c>
      <c r="F71" s="7">
        <f t="shared" si="86"/>
        <v>0.15462670804479817</v>
      </c>
      <c r="G71" s="7">
        <f t="shared" si="86"/>
        <v>0.15409591837913647</v>
      </c>
      <c r="H71" s="7">
        <f t="shared" si="86"/>
        <v>0.152197031181163</v>
      </c>
      <c r="I71" s="7">
        <f t="shared" si="86"/>
        <v>0.150895862692578</v>
      </c>
      <c r="J71" s="7">
        <f t="shared" si="86"/>
        <v>0.15497188446810742</v>
      </c>
      <c r="K71" s="7">
        <f t="shared" si="86"/>
        <v>0.15193062524490653</v>
      </c>
      <c r="L71" s="7">
        <f t="shared" si="86"/>
        <v>0.15358570913833822</v>
      </c>
      <c r="M71" s="7">
        <f t="shared" si="86"/>
        <v>0.15502121479334563</v>
      </c>
      <c r="N71" s="41" t="e">
        <f t="shared" si="86"/>
        <v>#VALUE!</v>
      </c>
      <c r="O71" s="41" t="e">
        <f t="shared" si="86"/>
        <v>#VALUE!</v>
      </c>
      <c r="P71" s="41">
        <f t="shared" si="86"/>
        <v>0</v>
      </c>
      <c r="Q71" s="41" t="e">
        <f t="shared" si="86"/>
        <v>#VALUE!</v>
      </c>
      <c r="R71" s="41" t="e">
        <f t="shared" si="86"/>
        <v>#VALUE!</v>
      </c>
      <c r="S71" s="41">
        <f t="shared" si="86"/>
        <v>0</v>
      </c>
      <c r="T71" s="41">
        <f t="shared" si="86"/>
        <v>0</v>
      </c>
      <c r="U71" s="41">
        <f t="shared" si="86"/>
        <v>0</v>
      </c>
      <c r="V71" s="41">
        <f t="shared" si="86"/>
        <v>0</v>
      </c>
      <c r="W71" s="41">
        <f t="shared" si="86"/>
        <v>0</v>
      </c>
      <c r="X71" s="41">
        <f t="shared" si="86"/>
        <v>0</v>
      </c>
      <c r="Y71" s="38">
        <f t="shared" si="86"/>
        <v>0</v>
      </c>
      <c r="Z71" s="38">
        <f t="shared" si="86"/>
        <v>0</v>
      </c>
      <c r="AA71" s="38">
        <f t="shared" si="86"/>
        <v>0</v>
      </c>
      <c r="AB71" s="38">
        <f t="shared" si="86"/>
        <v>0</v>
      </c>
      <c r="AC71" s="38">
        <f t="shared" si="86"/>
        <v>0</v>
      </c>
      <c r="AD71" s="38">
        <f t="shared" si="86"/>
        <v>0</v>
      </c>
      <c r="AE71" s="38">
        <f t="shared" si="86"/>
        <v>0</v>
      </c>
      <c r="AF71" s="38">
        <f t="shared" si="86"/>
        <v>0</v>
      </c>
      <c r="AG71" s="38">
        <f t="shared" si="86"/>
        <v>0</v>
      </c>
      <c r="AH71" s="38">
        <f aca="true" t="shared" si="87" ref="AH71:BM71">AH22/AH36*100</f>
        <v>0</v>
      </c>
      <c r="AI71" s="38">
        <f t="shared" si="87"/>
        <v>0</v>
      </c>
      <c r="AJ71" s="38">
        <f t="shared" si="87"/>
        <v>0</v>
      </c>
      <c r="AK71" s="38">
        <f t="shared" si="87"/>
        <v>0</v>
      </c>
      <c r="AL71" s="38">
        <f t="shared" si="87"/>
        <v>0</v>
      </c>
      <c r="AM71" s="38">
        <f t="shared" si="87"/>
        <v>0</v>
      </c>
      <c r="AN71" s="38">
        <f t="shared" si="87"/>
        <v>0</v>
      </c>
      <c r="AO71" s="38">
        <f t="shared" si="87"/>
        <v>0</v>
      </c>
      <c r="AP71" s="38">
        <f t="shared" si="87"/>
        <v>0</v>
      </c>
      <c r="AQ71" s="38">
        <f t="shared" si="87"/>
        <v>0</v>
      </c>
      <c r="AR71" s="38">
        <f t="shared" si="87"/>
        <v>0</v>
      </c>
      <c r="AS71" s="38">
        <f t="shared" si="87"/>
        <v>0</v>
      </c>
      <c r="AT71" s="38">
        <f t="shared" si="87"/>
        <v>0</v>
      </c>
      <c r="AU71" s="38">
        <f t="shared" si="87"/>
        <v>0</v>
      </c>
      <c r="AV71" s="38">
        <f t="shared" si="87"/>
        <v>0</v>
      </c>
      <c r="AW71" s="38">
        <f t="shared" si="87"/>
        <v>0</v>
      </c>
      <c r="AX71" s="38">
        <f t="shared" si="87"/>
        <v>0</v>
      </c>
      <c r="AY71" s="38">
        <f t="shared" si="87"/>
        <v>0</v>
      </c>
      <c r="AZ71" s="38">
        <f t="shared" si="87"/>
        <v>0</v>
      </c>
      <c r="BA71" s="38">
        <f t="shared" si="87"/>
        <v>0</v>
      </c>
      <c r="BB71" s="38">
        <f t="shared" si="87"/>
        <v>0</v>
      </c>
      <c r="BC71" s="38">
        <f t="shared" si="87"/>
        <v>0</v>
      </c>
      <c r="BD71" s="38">
        <f t="shared" si="87"/>
        <v>0</v>
      </c>
      <c r="BE71" s="40">
        <f t="shared" si="87"/>
        <v>0</v>
      </c>
      <c r="BF71" s="40">
        <f t="shared" si="87"/>
        <v>0</v>
      </c>
      <c r="BG71" s="38">
        <f t="shared" si="87"/>
        <v>0</v>
      </c>
      <c r="BH71" s="41">
        <f t="shared" si="87"/>
        <v>0</v>
      </c>
      <c r="BI71" s="40">
        <f t="shared" si="87"/>
        <v>0</v>
      </c>
      <c r="BJ71" s="38">
        <f t="shared" si="87"/>
        <v>0</v>
      </c>
      <c r="BK71" s="38">
        <f t="shared" si="87"/>
        <v>0</v>
      </c>
      <c r="BL71" s="38">
        <f t="shared" si="87"/>
        <v>0</v>
      </c>
      <c r="BM71" s="38">
        <f t="shared" si="87"/>
        <v>0</v>
      </c>
      <c r="BN71" s="38">
        <f aca="true" t="shared" si="88" ref="BN71:BU71">BN22/BN36*100</f>
        <v>0</v>
      </c>
      <c r="BO71" s="38">
        <f t="shared" si="88"/>
        <v>0</v>
      </c>
      <c r="BP71" s="38">
        <f t="shared" si="88"/>
        <v>0</v>
      </c>
      <c r="BQ71" s="47">
        <f t="shared" si="88"/>
        <v>0</v>
      </c>
      <c r="BR71" s="47">
        <f t="shared" si="88"/>
        <v>0</v>
      </c>
      <c r="BS71" s="47">
        <f t="shared" si="88"/>
        <v>0</v>
      </c>
      <c r="BT71" s="47">
        <f t="shared" si="88"/>
        <v>0</v>
      </c>
      <c r="BU71" s="47">
        <f t="shared" si="88"/>
        <v>0</v>
      </c>
      <c r="CY71" s="42"/>
      <c r="CZ71" s="42"/>
      <c r="DA71" s="42"/>
      <c r="DB71" s="42"/>
    </row>
    <row r="72" spans="1:106" ht="18" hidden="1">
      <c r="A72" s="67" t="s">
        <v>15</v>
      </c>
      <c r="B72" s="41">
        <f aca="true" t="shared" si="89" ref="B72:AG72">B23/B36*100</f>
        <v>0</v>
      </c>
      <c r="C72" s="41">
        <f t="shared" si="89"/>
        <v>0</v>
      </c>
      <c r="D72" s="41">
        <f t="shared" si="89"/>
        <v>0</v>
      </c>
      <c r="E72" s="41">
        <f t="shared" si="89"/>
        <v>0</v>
      </c>
      <c r="F72" s="41">
        <f t="shared" si="89"/>
        <v>0</v>
      </c>
      <c r="G72" s="41">
        <f t="shared" si="89"/>
        <v>0</v>
      </c>
      <c r="H72" s="41">
        <f t="shared" si="89"/>
        <v>0</v>
      </c>
      <c r="I72" s="41">
        <f t="shared" si="89"/>
        <v>0</v>
      </c>
      <c r="J72" s="41">
        <f t="shared" si="89"/>
        <v>0</v>
      </c>
      <c r="K72" s="41">
        <f t="shared" si="89"/>
        <v>0</v>
      </c>
      <c r="L72" s="41">
        <f t="shared" si="89"/>
        <v>0</v>
      </c>
      <c r="M72" s="41">
        <f t="shared" si="89"/>
        <v>0</v>
      </c>
      <c r="N72" s="41">
        <f t="shared" si="89"/>
        <v>0</v>
      </c>
      <c r="O72" s="41">
        <f t="shared" si="89"/>
        <v>0</v>
      </c>
      <c r="P72" s="41">
        <f t="shared" si="89"/>
        <v>0</v>
      </c>
      <c r="Q72" s="41">
        <f t="shared" si="89"/>
        <v>0</v>
      </c>
      <c r="R72" s="41">
        <f t="shared" si="89"/>
        <v>0</v>
      </c>
      <c r="S72" s="41">
        <f t="shared" si="89"/>
        <v>0</v>
      </c>
      <c r="T72" s="41">
        <f t="shared" si="89"/>
        <v>0</v>
      </c>
      <c r="U72" s="41">
        <f t="shared" si="89"/>
        <v>0</v>
      </c>
      <c r="V72" s="41">
        <f t="shared" si="89"/>
        <v>0</v>
      </c>
      <c r="W72" s="41">
        <f t="shared" si="89"/>
        <v>0</v>
      </c>
      <c r="X72" s="41">
        <f t="shared" si="89"/>
        <v>0</v>
      </c>
      <c r="Y72" s="38">
        <f t="shared" si="89"/>
        <v>0</v>
      </c>
      <c r="Z72" s="38">
        <f t="shared" si="89"/>
        <v>0</v>
      </c>
      <c r="AA72" s="38">
        <f t="shared" si="89"/>
        <v>0</v>
      </c>
      <c r="AB72" s="38">
        <f t="shared" si="89"/>
        <v>0</v>
      </c>
      <c r="AC72" s="38">
        <f t="shared" si="89"/>
        <v>0</v>
      </c>
      <c r="AD72" s="38">
        <f t="shared" si="89"/>
        <v>0</v>
      </c>
      <c r="AE72" s="38">
        <f t="shared" si="89"/>
        <v>0</v>
      </c>
      <c r="AF72" s="38">
        <f t="shared" si="89"/>
        <v>0</v>
      </c>
      <c r="AG72" s="38">
        <f t="shared" si="89"/>
        <v>0</v>
      </c>
      <c r="AH72" s="38">
        <f aca="true" t="shared" si="90" ref="AH72:BM72">AH23/AH36*100</f>
        <v>0</v>
      </c>
      <c r="AI72" s="38">
        <f t="shared" si="90"/>
        <v>0</v>
      </c>
      <c r="AJ72" s="38">
        <f t="shared" si="90"/>
        <v>0</v>
      </c>
      <c r="AK72" s="38">
        <f t="shared" si="90"/>
        <v>0</v>
      </c>
      <c r="AL72" s="38">
        <f t="shared" si="90"/>
        <v>0</v>
      </c>
      <c r="AM72" s="38">
        <f t="shared" si="90"/>
        <v>0</v>
      </c>
      <c r="AN72" s="38">
        <f t="shared" si="90"/>
        <v>0</v>
      </c>
      <c r="AO72" s="38">
        <f t="shared" si="90"/>
        <v>0</v>
      </c>
      <c r="AP72" s="38">
        <f t="shared" si="90"/>
        <v>0</v>
      </c>
      <c r="AQ72" s="38">
        <f t="shared" si="90"/>
        <v>0</v>
      </c>
      <c r="AR72" s="38">
        <f t="shared" si="90"/>
        <v>0</v>
      </c>
      <c r="AS72" s="38">
        <f t="shared" si="90"/>
        <v>0</v>
      </c>
      <c r="AT72" s="38">
        <f t="shared" si="90"/>
        <v>0</v>
      </c>
      <c r="AU72" s="38">
        <f t="shared" si="90"/>
        <v>0</v>
      </c>
      <c r="AV72" s="38">
        <f t="shared" si="90"/>
        <v>0</v>
      </c>
      <c r="AW72" s="38">
        <f t="shared" si="90"/>
        <v>0</v>
      </c>
      <c r="AX72" s="38">
        <f t="shared" si="90"/>
        <v>0</v>
      </c>
      <c r="AY72" s="38">
        <f t="shared" si="90"/>
        <v>0</v>
      </c>
      <c r="AZ72" s="38">
        <f t="shared" si="90"/>
        <v>0</v>
      </c>
      <c r="BA72" s="38">
        <f t="shared" si="90"/>
        <v>0</v>
      </c>
      <c r="BB72" s="38">
        <f t="shared" si="90"/>
        <v>0</v>
      </c>
      <c r="BC72" s="38">
        <f t="shared" si="90"/>
        <v>0</v>
      </c>
      <c r="BD72" s="38">
        <f t="shared" si="90"/>
        <v>0</v>
      </c>
      <c r="BE72" s="40">
        <f t="shared" si="90"/>
        <v>0</v>
      </c>
      <c r="BF72" s="40">
        <f t="shared" si="90"/>
        <v>0</v>
      </c>
      <c r="BG72" s="38">
        <f t="shared" si="90"/>
        <v>0</v>
      </c>
      <c r="BH72" s="41">
        <f t="shared" si="90"/>
        <v>0</v>
      </c>
      <c r="BI72" s="40">
        <f t="shared" si="90"/>
        <v>0</v>
      </c>
      <c r="BJ72" s="38">
        <f t="shared" si="90"/>
        <v>0</v>
      </c>
      <c r="BK72" s="38">
        <f t="shared" si="90"/>
        <v>0</v>
      </c>
      <c r="BL72" s="38">
        <f t="shared" si="90"/>
        <v>0</v>
      </c>
      <c r="BM72" s="38">
        <f t="shared" si="90"/>
        <v>0</v>
      </c>
      <c r="BN72" s="38">
        <f aca="true" t="shared" si="91" ref="BN72:BU72">BN23/BN36*100</f>
        <v>0</v>
      </c>
      <c r="BO72" s="38">
        <f t="shared" si="91"/>
        <v>0</v>
      </c>
      <c r="BP72" s="38">
        <f t="shared" si="91"/>
        <v>0</v>
      </c>
      <c r="BQ72" s="47">
        <f t="shared" si="91"/>
        <v>0</v>
      </c>
      <c r="BR72" s="47">
        <f t="shared" si="91"/>
        <v>0</v>
      </c>
      <c r="BS72" s="47">
        <f t="shared" si="91"/>
        <v>0</v>
      </c>
      <c r="BT72" s="47">
        <f t="shared" si="91"/>
        <v>0</v>
      </c>
      <c r="BU72" s="47">
        <f t="shared" si="91"/>
        <v>0</v>
      </c>
      <c r="CY72" s="42"/>
      <c r="CZ72" s="42"/>
      <c r="DA72" s="42"/>
      <c r="DB72" s="42"/>
    </row>
    <row r="73" spans="1:106" ht="18" hidden="1">
      <c r="A73" s="67" t="s">
        <v>16</v>
      </c>
      <c r="B73" s="41">
        <f aca="true" t="shared" si="92" ref="B73:AG73">B24/B36*100</f>
        <v>0</v>
      </c>
      <c r="C73" s="41">
        <f t="shared" si="92"/>
        <v>0</v>
      </c>
      <c r="D73" s="41">
        <f t="shared" si="92"/>
        <v>0</v>
      </c>
      <c r="E73" s="41">
        <f t="shared" si="92"/>
        <v>0</v>
      </c>
      <c r="F73" s="41">
        <f t="shared" si="92"/>
        <v>0</v>
      </c>
      <c r="G73" s="41">
        <f t="shared" si="92"/>
        <v>0</v>
      </c>
      <c r="H73" s="41">
        <f t="shared" si="92"/>
        <v>0</v>
      </c>
      <c r="I73" s="41">
        <f t="shared" si="92"/>
        <v>0</v>
      </c>
      <c r="J73" s="41">
        <f t="shared" si="92"/>
        <v>0</v>
      </c>
      <c r="K73" s="41">
        <f t="shared" si="92"/>
        <v>0</v>
      </c>
      <c r="L73" s="41">
        <f t="shared" si="92"/>
        <v>0</v>
      </c>
      <c r="M73" s="41">
        <f t="shared" si="92"/>
        <v>0</v>
      </c>
      <c r="N73" s="41">
        <f t="shared" si="92"/>
        <v>0</v>
      </c>
      <c r="O73" s="41">
        <f t="shared" si="92"/>
        <v>0</v>
      </c>
      <c r="P73" s="41">
        <f t="shared" si="92"/>
        <v>0</v>
      </c>
      <c r="Q73" s="41">
        <f t="shared" si="92"/>
        <v>0</v>
      </c>
      <c r="R73" s="41">
        <f t="shared" si="92"/>
        <v>0</v>
      </c>
      <c r="S73" s="41">
        <f t="shared" si="92"/>
        <v>0</v>
      </c>
      <c r="T73" s="41">
        <f t="shared" si="92"/>
        <v>0</v>
      </c>
      <c r="U73" s="41">
        <f t="shared" si="92"/>
        <v>0</v>
      </c>
      <c r="V73" s="41">
        <f t="shared" si="92"/>
        <v>0</v>
      </c>
      <c r="W73" s="41">
        <f t="shared" si="92"/>
        <v>0</v>
      </c>
      <c r="X73" s="41">
        <f t="shared" si="92"/>
        <v>0</v>
      </c>
      <c r="Y73" s="38">
        <f t="shared" si="92"/>
        <v>0</v>
      </c>
      <c r="Z73" s="38">
        <f t="shared" si="92"/>
        <v>0</v>
      </c>
      <c r="AA73" s="38">
        <f t="shared" si="92"/>
        <v>0</v>
      </c>
      <c r="AB73" s="38">
        <f t="shared" si="92"/>
        <v>0</v>
      </c>
      <c r="AC73" s="38">
        <f t="shared" si="92"/>
        <v>0</v>
      </c>
      <c r="AD73" s="38">
        <f t="shared" si="92"/>
        <v>0</v>
      </c>
      <c r="AE73" s="38">
        <f t="shared" si="92"/>
        <v>0</v>
      </c>
      <c r="AF73" s="38">
        <f t="shared" si="92"/>
        <v>0</v>
      </c>
      <c r="AG73" s="38">
        <f t="shared" si="92"/>
        <v>0</v>
      </c>
      <c r="AH73" s="38">
        <f aca="true" t="shared" si="93" ref="AH73:BM73">AH24/AH36*100</f>
        <v>0</v>
      </c>
      <c r="AI73" s="38">
        <f t="shared" si="93"/>
        <v>0</v>
      </c>
      <c r="AJ73" s="38">
        <f t="shared" si="93"/>
        <v>0</v>
      </c>
      <c r="AK73" s="38">
        <f t="shared" si="93"/>
        <v>0</v>
      </c>
      <c r="AL73" s="38">
        <f t="shared" si="93"/>
        <v>0</v>
      </c>
      <c r="AM73" s="38">
        <f t="shared" si="93"/>
        <v>0</v>
      </c>
      <c r="AN73" s="38">
        <f t="shared" si="93"/>
        <v>0</v>
      </c>
      <c r="AO73" s="38">
        <f t="shared" si="93"/>
        <v>0</v>
      </c>
      <c r="AP73" s="38">
        <f t="shared" si="93"/>
        <v>0</v>
      </c>
      <c r="AQ73" s="38">
        <f t="shared" si="93"/>
        <v>0</v>
      </c>
      <c r="AR73" s="38">
        <f t="shared" si="93"/>
        <v>0</v>
      </c>
      <c r="AS73" s="38">
        <f t="shared" si="93"/>
        <v>0</v>
      </c>
      <c r="AT73" s="38">
        <f t="shared" si="93"/>
        <v>0</v>
      </c>
      <c r="AU73" s="38">
        <f t="shared" si="93"/>
        <v>0</v>
      </c>
      <c r="AV73" s="38">
        <f t="shared" si="93"/>
        <v>0</v>
      </c>
      <c r="AW73" s="38">
        <f t="shared" si="93"/>
        <v>0</v>
      </c>
      <c r="AX73" s="38">
        <f t="shared" si="93"/>
        <v>0</v>
      </c>
      <c r="AY73" s="38">
        <f t="shared" si="93"/>
        <v>0</v>
      </c>
      <c r="AZ73" s="38">
        <f t="shared" si="93"/>
        <v>0</v>
      </c>
      <c r="BA73" s="38">
        <f t="shared" si="93"/>
        <v>0</v>
      </c>
      <c r="BB73" s="38">
        <f t="shared" si="93"/>
        <v>0</v>
      </c>
      <c r="BC73" s="38">
        <f t="shared" si="93"/>
        <v>0</v>
      </c>
      <c r="BD73" s="38">
        <f t="shared" si="93"/>
        <v>0</v>
      </c>
      <c r="BE73" s="40">
        <f t="shared" si="93"/>
        <v>0</v>
      </c>
      <c r="BF73" s="40">
        <f t="shared" si="93"/>
        <v>0</v>
      </c>
      <c r="BG73" s="38">
        <f t="shared" si="93"/>
        <v>0</v>
      </c>
      <c r="BH73" s="41">
        <f t="shared" si="93"/>
        <v>0</v>
      </c>
      <c r="BI73" s="40">
        <f t="shared" si="93"/>
        <v>0</v>
      </c>
      <c r="BJ73" s="38">
        <f t="shared" si="93"/>
        <v>0</v>
      </c>
      <c r="BK73" s="38">
        <f t="shared" si="93"/>
        <v>0</v>
      </c>
      <c r="BL73" s="38">
        <f t="shared" si="93"/>
        <v>0</v>
      </c>
      <c r="BM73" s="38">
        <f t="shared" si="93"/>
        <v>0</v>
      </c>
      <c r="BN73" s="38">
        <f aca="true" t="shared" si="94" ref="BN73:BU73">BN24/BN36*100</f>
        <v>0</v>
      </c>
      <c r="BO73" s="38">
        <f t="shared" si="94"/>
        <v>0</v>
      </c>
      <c r="BP73" s="38">
        <f t="shared" si="94"/>
        <v>0</v>
      </c>
      <c r="BQ73" s="47">
        <f t="shared" si="94"/>
        <v>0</v>
      </c>
      <c r="BR73" s="47">
        <f t="shared" si="94"/>
        <v>0</v>
      </c>
      <c r="BS73" s="47">
        <f t="shared" si="94"/>
        <v>0</v>
      </c>
      <c r="BT73" s="47">
        <f t="shared" si="94"/>
        <v>0</v>
      </c>
      <c r="BU73" s="47">
        <f t="shared" si="94"/>
        <v>0</v>
      </c>
      <c r="CY73" s="42"/>
      <c r="CZ73" s="42"/>
      <c r="DA73" s="42"/>
      <c r="DB73" s="42"/>
    </row>
    <row r="74" spans="1:106" ht="15.75" hidden="1">
      <c r="A74" s="67" t="s">
        <v>126</v>
      </c>
      <c r="B74" s="7">
        <f aca="true" t="shared" si="95" ref="B74:AG74">B25/B36*100</f>
        <v>0.30315255966666005</v>
      </c>
      <c r="C74" s="7">
        <f t="shared" si="95"/>
        <v>0.3042704182869904</v>
      </c>
      <c r="D74" s="7">
        <f t="shared" si="95"/>
        <v>0.30258668840019554</v>
      </c>
      <c r="E74" s="7">
        <f t="shared" si="95"/>
        <v>0.3005631981871786</v>
      </c>
      <c r="F74" s="7">
        <f t="shared" si="95"/>
        <v>0.29969892857493874</v>
      </c>
      <c r="G74" s="7">
        <f t="shared" si="95"/>
        <v>0.2990092044167456</v>
      </c>
      <c r="H74" s="7">
        <f t="shared" si="95"/>
        <v>0.2940521592779466</v>
      </c>
      <c r="I74" s="7">
        <f t="shared" si="95"/>
        <v>0.29394960998530867</v>
      </c>
      <c r="J74" s="7">
        <f t="shared" si="95"/>
        <v>0.29094771602482355</v>
      </c>
      <c r="K74" s="7">
        <f t="shared" si="95"/>
        <v>0.2891898487929381</v>
      </c>
      <c r="L74" s="7">
        <f t="shared" si="95"/>
        <v>0.29146605781995966</v>
      </c>
      <c r="M74" s="7">
        <f t="shared" si="95"/>
        <v>0.29051597068006413</v>
      </c>
      <c r="N74" s="7">
        <f t="shared" si="95"/>
        <v>0.2928531003423076</v>
      </c>
      <c r="O74" s="7">
        <f t="shared" si="95"/>
        <v>0.29258949967337344</v>
      </c>
      <c r="P74" s="7">
        <f t="shared" si="95"/>
        <v>0.29354465336321933</v>
      </c>
      <c r="Q74" s="7">
        <f t="shared" si="95"/>
        <v>0.26470610540668105</v>
      </c>
      <c r="R74" s="7">
        <f t="shared" si="95"/>
        <v>0.28827382994909756</v>
      </c>
      <c r="S74" s="7">
        <f t="shared" si="95"/>
        <v>0.26138957076325997</v>
      </c>
      <c r="T74" s="7">
        <f t="shared" si="95"/>
        <v>0.2785727117507063</v>
      </c>
      <c r="U74" s="7">
        <f t="shared" si="95"/>
        <v>0.2780452157155139</v>
      </c>
      <c r="V74" s="7">
        <f t="shared" si="95"/>
        <v>0.2581892417946885</v>
      </c>
      <c r="W74" s="7">
        <f t="shared" si="95"/>
        <v>0.2574490709648992</v>
      </c>
      <c r="X74" s="7">
        <f t="shared" si="95"/>
        <v>0.2410208979407504</v>
      </c>
      <c r="Y74" s="8">
        <f t="shared" si="95"/>
        <v>0.24099599321879875</v>
      </c>
      <c r="Z74" s="2">
        <f t="shared" si="95"/>
        <v>0.24060370485284735</v>
      </c>
      <c r="AA74" s="2">
        <f t="shared" si="95"/>
        <v>0.2390134618590519</v>
      </c>
      <c r="AB74" s="2">
        <f t="shared" si="95"/>
        <v>0.23850625162739697</v>
      </c>
      <c r="AC74" s="2">
        <f t="shared" si="95"/>
        <v>0.23828498041481272</v>
      </c>
      <c r="AD74" s="2">
        <f t="shared" si="95"/>
        <v>0.23843690908355894</v>
      </c>
      <c r="AE74" s="2">
        <f t="shared" si="95"/>
        <v>0.23775149300436496</v>
      </c>
      <c r="AF74" s="2">
        <f t="shared" si="95"/>
        <v>0.23816912230221968</v>
      </c>
      <c r="AG74" s="2">
        <f t="shared" si="95"/>
        <v>0.23816965936929502</v>
      </c>
      <c r="AH74" s="2">
        <f aca="true" t="shared" si="96" ref="AH74:BM74">AH25/AH36*100</f>
        <v>0.2391872714692485</v>
      </c>
      <c r="AI74" s="2">
        <f t="shared" si="96"/>
        <v>0.23957962518740328</v>
      </c>
      <c r="AJ74" s="2">
        <f t="shared" si="96"/>
        <v>0.23938269904679807</v>
      </c>
      <c r="AK74" s="2">
        <f t="shared" si="96"/>
        <v>0.23487822130830474</v>
      </c>
      <c r="AL74" s="2">
        <f t="shared" si="96"/>
        <v>0.22845832434177896</v>
      </c>
      <c r="AM74" s="2">
        <f t="shared" si="96"/>
        <v>0.23850625162739697</v>
      </c>
      <c r="AN74" s="2">
        <f t="shared" si="96"/>
        <v>0.2274470455893973</v>
      </c>
      <c r="AO74" s="2">
        <f t="shared" si="96"/>
        <v>0.22496826150707486</v>
      </c>
      <c r="AP74" s="2">
        <f t="shared" si="96"/>
        <v>0.22616534333771388</v>
      </c>
      <c r="AQ74" s="2">
        <f t="shared" si="96"/>
        <v>0.22516102884315561</v>
      </c>
      <c r="AR74" s="2">
        <f t="shared" si="96"/>
        <v>0.22508807578901524</v>
      </c>
      <c r="AS74" s="2">
        <f t="shared" si="96"/>
        <v>0.21986389342623197</v>
      </c>
      <c r="AT74" s="2">
        <f t="shared" si="96"/>
        <v>0.2187985436816078</v>
      </c>
      <c r="AU74" s="2">
        <f t="shared" si="96"/>
        <v>0.2175068051341474</v>
      </c>
      <c r="AV74" s="2">
        <f t="shared" si="96"/>
        <v>0.2152586965782603</v>
      </c>
      <c r="AW74" s="2">
        <f t="shared" si="96"/>
        <v>0.21373267864856685</v>
      </c>
      <c r="AX74" s="2">
        <f t="shared" si="96"/>
        <v>0.2127821093289526</v>
      </c>
      <c r="AY74" s="2">
        <f t="shared" si="96"/>
        <v>0.21035504026764856</v>
      </c>
      <c r="AZ74" s="2">
        <f t="shared" si="96"/>
        <v>0.20978854225256438</v>
      </c>
      <c r="BA74" s="2">
        <f t="shared" si="96"/>
        <v>0.2086429025941219</v>
      </c>
      <c r="BB74" s="2">
        <f t="shared" si="96"/>
        <v>0.20818717843805365</v>
      </c>
      <c r="BC74" s="2">
        <f t="shared" si="96"/>
        <v>0.20578942464358538</v>
      </c>
      <c r="BD74" s="2">
        <f t="shared" si="96"/>
        <v>0.2068417344273058</v>
      </c>
      <c r="BE74" s="7">
        <f t="shared" si="96"/>
        <v>0.20660998850830273</v>
      </c>
      <c r="BF74" s="7">
        <f t="shared" si="96"/>
        <v>0.206554379487162</v>
      </c>
      <c r="BG74" s="2">
        <f t="shared" si="96"/>
        <v>0.2067559426567417</v>
      </c>
      <c r="BH74" s="6">
        <f t="shared" si="96"/>
        <v>0.20587240854974626</v>
      </c>
      <c r="BI74" s="7">
        <f t="shared" si="96"/>
        <v>0.19878021707118373</v>
      </c>
      <c r="BJ74" s="2">
        <f t="shared" si="96"/>
        <v>0.2037109055490569</v>
      </c>
      <c r="BK74" s="2">
        <f t="shared" si="96"/>
        <v>0.2038060019655958</v>
      </c>
      <c r="BL74" s="2">
        <f t="shared" si="96"/>
        <v>0.19796296359286125</v>
      </c>
      <c r="BM74" s="2">
        <f t="shared" si="96"/>
        <v>0.1990997877703048</v>
      </c>
      <c r="BN74" s="2">
        <f aca="true" t="shared" si="97" ref="BN74:BU74">BN25/BN36*100</f>
        <v>0.1947432435964376</v>
      </c>
      <c r="BO74" s="2">
        <f t="shared" si="97"/>
        <v>0.19408599767307536</v>
      </c>
      <c r="BP74" s="2">
        <f t="shared" si="97"/>
        <v>0.19794893157088403</v>
      </c>
      <c r="BQ74" s="42">
        <f t="shared" si="97"/>
        <v>0.19327502669698732</v>
      </c>
      <c r="BR74" s="42">
        <f t="shared" si="97"/>
        <v>0.1949189398005516</v>
      </c>
      <c r="BS74" s="42">
        <f t="shared" si="97"/>
        <v>0.19501756556579752</v>
      </c>
      <c r="BT74" s="42">
        <f t="shared" si="97"/>
        <v>0.1938917840980008</v>
      </c>
      <c r="BU74" s="42">
        <f t="shared" si="97"/>
        <v>0.1925219999013706</v>
      </c>
      <c r="CY74" s="42"/>
      <c r="CZ74" s="42"/>
      <c r="DA74" s="42"/>
      <c r="DB74" s="42"/>
    </row>
    <row r="75" spans="1:106" ht="15.75" hidden="1">
      <c r="A75" s="67" t="s">
        <v>122</v>
      </c>
      <c r="B75" s="7">
        <f aca="true" t="shared" si="98" ref="B75:AG75">B26/B36*100</f>
        <v>28.737881501375938</v>
      </c>
      <c r="C75" s="7">
        <f t="shared" si="98"/>
        <v>28.734622717363496</v>
      </c>
      <c r="D75" s="7">
        <f t="shared" si="98"/>
        <v>28.98521929207502</v>
      </c>
      <c r="E75" s="7">
        <f t="shared" si="98"/>
        <v>29.476672494351654</v>
      </c>
      <c r="F75" s="7">
        <f t="shared" si="98"/>
        <v>29.473177589813517</v>
      </c>
      <c r="G75" s="7">
        <f t="shared" si="98"/>
        <v>28.822544189957654</v>
      </c>
      <c r="H75" s="7">
        <f t="shared" si="98"/>
        <v>28.3857725696099</v>
      </c>
      <c r="I75" s="7">
        <f t="shared" si="98"/>
        <v>28.297732639278657</v>
      </c>
      <c r="J75" s="7">
        <f t="shared" si="98"/>
        <v>28.618637978285978</v>
      </c>
      <c r="K75" s="7">
        <f t="shared" si="98"/>
        <v>29.081803646133498</v>
      </c>
      <c r="L75" s="7">
        <f t="shared" si="98"/>
        <v>28.61989006446033</v>
      </c>
      <c r="M75" s="7">
        <f t="shared" si="98"/>
        <v>28.541115171346863</v>
      </c>
      <c r="N75" s="7">
        <f t="shared" si="98"/>
        <v>28.88761866089104</v>
      </c>
      <c r="O75" s="7">
        <f t="shared" si="98"/>
        <v>28.8360819579936</v>
      </c>
      <c r="P75" s="7">
        <f t="shared" si="98"/>
        <v>28.87451773333602</v>
      </c>
      <c r="Q75" s="7">
        <f t="shared" si="98"/>
        <v>32.10650143795628</v>
      </c>
      <c r="R75" s="7">
        <f t="shared" si="98"/>
        <v>29.326837057207744</v>
      </c>
      <c r="S75" s="7">
        <f t="shared" si="98"/>
        <v>32.605256737051</v>
      </c>
      <c r="T75" s="7">
        <f t="shared" si="98"/>
        <v>29.993415994485222</v>
      </c>
      <c r="U75" s="7">
        <f t="shared" si="98"/>
        <v>29.90569308876006</v>
      </c>
      <c r="V75" s="7">
        <f t="shared" si="98"/>
        <v>32.57643759918098</v>
      </c>
      <c r="W75" s="7">
        <f t="shared" si="98"/>
        <v>32.48409749229238</v>
      </c>
      <c r="X75" s="7">
        <f t="shared" si="98"/>
        <v>30.825324400469363</v>
      </c>
      <c r="Y75" s="8">
        <f t="shared" si="98"/>
        <v>30.788560415762174</v>
      </c>
      <c r="Z75" s="2">
        <f t="shared" si="98"/>
        <v>30.777788388221992</v>
      </c>
      <c r="AA75" s="2">
        <f t="shared" si="98"/>
        <v>30.614386650583885</v>
      </c>
      <c r="AB75" s="2">
        <f t="shared" si="98"/>
        <v>30.520140755165365</v>
      </c>
      <c r="AC75" s="2">
        <f t="shared" si="98"/>
        <v>30.51817219532501</v>
      </c>
      <c r="AD75" s="2">
        <f t="shared" si="98"/>
        <v>30.420143642918042</v>
      </c>
      <c r="AE75" s="2">
        <f t="shared" si="98"/>
        <v>30.568085826718683</v>
      </c>
      <c r="AF75" s="2">
        <f t="shared" si="98"/>
        <v>30.67346287145635</v>
      </c>
      <c r="AG75" s="2">
        <f t="shared" si="98"/>
        <v>30.607136811070156</v>
      </c>
      <c r="AH75" s="2">
        <f aca="true" t="shared" si="99" ref="AH75:BM75">AH26/AH36*100</f>
        <v>30.457838848882275</v>
      </c>
      <c r="AI75" s="2">
        <f t="shared" si="99"/>
        <v>30.55213895369867</v>
      </c>
      <c r="AJ75" s="2">
        <f t="shared" si="99"/>
        <v>30.443219583103932</v>
      </c>
      <c r="AK75" s="2">
        <f t="shared" si="99"/>
        <v>29.880544872979453</v>
      </c>
      <c r="AL75" s="2">
        <f t="shared" si="99"/>
        <v>29.42175092486182</v>
      </c>
      <c r="AM75" s="2">
        <f t="shared" si="99"/>
        <v>30.520140755165365</v>
      </c>
      <c r="AN75" s="2">
        <f t="shared" si="99"/>
        <v>29.65523178935377</v>
      </c>
      <c r="AO75" s="2">
        <f t="shared" si="99"/>
        <v>29.30911354474821</v>
      </c>
      <c r="AP75" s="2">
        <f t="shared" si="99"/>
        <v>29.37869145741166</v>
      </c>
      <c r="AQ75" s="2">
        <f t="shared" si="99"/>
        <v>29.52684485449536</v>
      </c>
      <c r="AR75" s="2">
        <f t="shared" si="99"/>
        <v>29.58788364945624</v>
      </c>
      <c r="AS75" s="2">
        <f t="shared" si="99"/>
        <v>29.271042510607394</v>
      </c>
      <c r="AT75" s="2">
        <f t="shared" si="99"/>
        <v>29.24992968762128</v>
      </c>
      <c r="AU75" s="2">
        <f t="shared" si="99"/>
        <v>29.079390231360986</v>
      </c>
      <c r="AV75" s="2">
        <f t="shared" si="99"/>
        <v>28.896144604194685</v>
      </c>
      <c r="AW75" s="2">
        <f t="shared" si="99"/>
        <v>28.74418652128422</v>
      </c>
      <c r="AX75" s="2">
        <f t="shared" si="99"/>
        <v>28.73803823079133</v>
      </c>
      <c r="AY75" s="2">
        <f t="shared" si="99"/>
        <v>28.457623646816316</v>
      </c>
      <c r="AZ75" s="2">
        <f t="shared" si="99"/>
        <v>28.44499232172325</v>
      </c>
      <c r="BA75" s="2">
        <f t="shared" si="99"/>
        <v>28.269120599642577</v>
      </c>
      <c r="BB75" s="2">
        <f t="shared" si="99"/>
        <v>28.006979076207056</v>
      </c>
      <c r="BC75" s="2">
        <f t="shared" si="99"/>
        <v>27.662722635642005</v>
      </c>
      <c r="BD75" s="2">
        <f t="shared" si="99"/>
        <v>27.7661471237528</v>
      </c>
      <c r="BE75" s="7">
        <f t="shared" si="99"/>
        <v>27.724007373828385</v>
      </c>
      <c r="BF75" s="7">
        <f t="shared" si="99"/>
        <v>27.96689247954436</v>
      </c>
      <c r="BG75" s="2">
        <f t="shared" si="99"/>
        <v>27.878126867667525</v>
      </c>
      <c r="BH75" s="6">
        <f t="shared" si="99"/>
        <v>27.849666094462428</v>
      </c>
      <c r="BI75" s="7">
        <f t="shared" si="99"/>
        <v>26.87285929654944</v>
      </c>
      <c r="BJ75" s="2">
        <f t="shared" si="99"/>
        <v>27.508271897406626</v>
      </c>
      <c r="BK75" s="2">
        <f t="shared" si="99"/>
        <v>27.45896413468444</v>
      </c>
      <c r="BL75" s="2">
        <f t="shared" si="99"/>
        <v>29.265741797805383</v>
      </c>
      <c r="BM75" s="2">
        <f t="shared" si="99"/>
        <v>29.33891979582667</v>
      </c>
      <c r="BN75" s="2">
        <f aca="true" t="shared" si="100" ref="BN75:BU75">BN26/BN36*100</f>
        <v>28.524037130433122</v>
      </c>
      <c r="BO75" s="2">
        <f t="shared" si="100"/>
        <v>28.45174267858926</v>
      </c>
      <c r="BP75" s="2">
        <f t="shared" si="100"/>
        <v>29.084281293458258</v>
      </c>
      <c r="BQ75" s="42">
        <f t="shared" si="100"/>
        <v>28.345847685267024</v>
      </c>
      <c r="BR75" s="42">
        <f t="shared" si="100"/>
        <v>28.489548169250114</v>
      </c>
      <c r="BS75" s="42">
        <f t="shared" si="100"/>
        <v>28.464234699959455</v>
      </c>
      <c r="BT75" s="42">
        <f t="shared" si="100"/>
        <v>28.40561730153303</v>
      </c>
      <c r="BU75" s="42">
        <f t="shared" si="100"/>
        <v>28.3361651520181</v>
      </c>
      <c r="CY75" s="42"/>
      <c r="CZ75" s="42"/>
      <c r="DA75" s="42"/>
      <c r="DB75" s="42"/>
    </row>
    <row r="76" spans="1:106" ht="15.75" hidden="1">
      <c r="A76" s="7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4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13"/>
      <c r="BF76" s="13"/>
      <c r="BG76" s="3"/>
      <c r="BH76" s="12"/>
      <c r="BI76" s="13"/>
      <c r="BJ76" s="3"/>
      <c r="BK76" s="3"/>
      <c r="BL76" s="3"/>
      <c r="BM76" s="3"/>
      <c r="BN76" s="3"/>
      <c r="BO76" s="3"/>
      <c r="BP76" s="3"/>
      <c r="BQ76" s="43"/>
      <c r="BR76" s="43"/>
      <c r="BS76" s="43"/>
      <c r="BT76" s="43"/>
      <c r="BU76" s="43"/>
      <c r="CY76" s="42"/>
      <c r="CZ76" s="42"/>
      <c r="DA76" s="42"/>
      <c r="DB76" s="42"/>
    </row>
    <row r="77" spans="1:106" ht="15.75" hidden="1">
      <c r="A77" s="72" t="s">
        <v>24</v>
      </c>
      <c r="B77" s="35">
        <f aca="true" t="shared" si="101" ref="B77:BF77">B50+B57+B64+B69</f>
        <v>100</v>
      </c>
      <c r="C77" s="35">
        <f t="shared" si="101"/>
        <v>99.99999999999999</v>
      </c>
      <c r="D77" s="35">
        <f t="shared" si="101"/>
        <v>100</v>
      </c>
      <c r="E77" s="35">
        <f t="shared" si="101"/>
        <v>99.99999999999999</v>
      </c>
      <c r="F77" s="35">
        <f t="shared" si="101"/>
        <v>100</v>
      </c>
      <c r="G77" s="35">
        <f t="shared" si="101"/>
        <v>100</v>
      </c>
      <c r="H77" s="35">
        <f t="shared" si="101"/>
        <v>99.99999999999999</v>
      </c>
      <c r="I77" s="35">
        <f t="shared" si="101"/>
        <v>100</v>
      </c>
      <c r="J77" s="35">
        <f t="shared" si="101"/>
        <v>100</v>
      </c>
      <c r="K77" s="35">
        <f t="shared" si="101"/>
        <v>100.00000000000001</v>
      </c>
      <c r="L77" s="35">
        <f t="shared" si="101"/>
        <v>99.99999999999997</v>
      </c>
      <c r="M77" s="35">
        <f t="shared" si="101"/>
        <v>99.99999999999999</v>
      </c>
      <c r="N77" s="35" t="e">
        <f t="shared" si="101"/>
        <v>#VALUE!</v>
      </c>
      <c r="O77" s="35" t="e">
        <f t="shared" si="101"/>
        <v>#VALUE!</v>
      </c>
      <c r="P77" s="35">
        <f t="shared" si="101"/>
        <v>99.99999999999997</v>
      </c>
      <c r="Q77" s="35" t="e">
        <f t="shared" si="101"/>
        <v>#VALUE!</v>
      </c>
      <c r="R77" s="35" t="e">
        <f t="shared" si="101"/>
        <v>#VALUE!</v>
      </c>
      <c r="S77" s="35">
        <f t="shared" si="101"/>
        <v>100</v>
      </c>
      <c r="T77" s="35">
        <f t="shared" si="101"/>
        <v>99.99999999999999</v>
      </c>
      <c r="U77" s="35">
        <f t="shared" si="101"/>
        <v>100</v>
      </c>
      <c r="V77" s="35">
        <f t="shared" si="101"/>
        <v>100</v>
      </c>
      <c r="W77" s="35">
        <f t="shared" si="101"/>
        <v>99.99999999999997</v>
      </c>
      <c r="X77" s="35">
        <f t="shared" si="101"/>
        <v>100</v>
      </c>
      <c r="Y77" s="51">
        <f t="shared" si="101"/>
        <v>100.00000000000003</v>
      </c>
      <c r="Z77" s="87">
        <f t="shared" si="101"/>
        <v>100</v>
      </c>
      <c r="AA77" s="87">
        <f t="shared" si="101"/>
        <v>100</v>
      </c>
      <c r="AB77" s="87">
        <f t="shared" si="101"/>
        <v>100</v>
      </c>
      <c r="AC77" s="87">
        <f t="shared" si="101"/>
        <v>100.00000000000001</v>
      </c>
      <c r="AD77" s="87">
        <f t="shared" si="101"/>
        <v>100.00000000000003</v>
      </c>
      <c r="AE77" s="87">
        <f t="shared" si="101"/>
        <v>100</v>
      </c>
      <c r="AF77" s="87">
        <f t="shared" si="101"/>
        <v>100.00000000000001</v>
      </c>
      <c r="AG77" s="87">
        <f t="shared" si="101"/>
        <v>100.00000000000001</v>
      </c>
      <c r="AH77" s="87">
        <f t="shared" si="101"/>
        <v>100</v>
      </c>
      <c r="AI77" s="87">
        <f t="shared" si="101"/>
        <v>100</v>
      </c>
      <c r="AJ77" s="87">
        <f t="shared" si="101"/>
        <v>99.99999999999999</v>
      </c>
      <c r="AK77" s="87">
        <f t="shared" si="101"/>
        <v>100</v>
      </c>
      <c r="AL77" s="87">
        <f t="shared" si="101"/>
        <v>100.00000000000001</v>
      </c>
      <c r="AM77" s="87">
        <f t="shared" si="101"/>
        <v>100</v>
      </c>
      <c r="AN77" s="87">
        <f t="shared" si="101"/>
        <v>100</v>
      </c>
      <c r="AO77" s="87">
        <f t="shared" si="101"/>
        <v>99.99999999999999</v>
      </c>
      <c r="AP77" s="87">
        <f t="shared" si="101"/>
        <v>100</v>
      </c>
      <c r="AQ77" s="87">
        <f t="shared" si="101"/>
        <v>100.00000000000001</v>
      </c>
      <c r="AR77" s="87">
        <f t="shared" si="101"/>
        <v>100</v>
      </c>
      <c r="AS77" s="87">
        <f t="shared" si="101"/>
        <v>100</v>
      </c>
      <c r="AT77" s="87">
        <f t="shared" si="101"/>
        <v>100</v>
      </c>
      <c r="AU77" s="87">
        <f t="shared" si="101"/>
        <v>100</v>
      </c>
      <c r="AV77" s="87">
        <f t="shared" si="101"/>
        <v>100</v>
      </c>
      <c r="AW77" s="87">
        <f t="shared" si="101"/>
        <v>99.99999999999999</v>
      </c>
      <c r="AX77" s="87">
        <f t="shared" si="101"/>
        <v>99.99999999999997</v>
      </c>
      <c r="AY77" s="87">
        <f t="shared" si="101"/>
        <v>100</v>
      </c>
      <c r="AZ77" s="87">
        <f t="shared" si="101"/>
        <v>100</v>
      </c>
      <c r="BA77" s="87">
        <f t="shared" si="101"/>
        <v>100</v>
      </c>
      <c r="BB77" s="87">
        <f t="shared" si="101"/>
        <v>100.00000000000001</v>
      </c>
      <c r="BC77" s="87">
        <f t="shared" si="101"/>
        <v>100</v>
      </c>
      <c r="BD77" s="87">
        <f t="shared" si="101"/>
        <v>99.99999999999999</v>
      </c>
      <c r="BE77" s="53">
        <f t="shared" si="101"/>
        <v>99.99999999999999</v>
      </c>
      <c r="BF77" s="87">
        <f t="shared" si="101"/>
        <v>100</v>
      </c>
      <c r="BG77" s="87">
        <f aca="true" t="shared" si="102" ref="BG77:BU77">BG50+BG57+BG64+BG69</f>
        <v>100</v>
      </c>
      <c r="BH77" s="91">
        <f t="shared" si="102"/>
        <v>99.99999999999999</v>
      </c>
      <c r="BI77" s="53">
        <f t="shared" si="102"/>
        <v>97.38024070384844</v>
      </c>
      <c r="BJ77" s="87">
        <f t="shared" si="102"/>
        <v>99.99999999999997</v>
      </c>
      <c r="BK77" s="87">
        <f t="shared" si="102"/>
        <v>100</v>
      </c>
      <c r="BL77" s="87">
        <f t="shared" si="102"/>
        <v>100</v>
      </c>
      <c r="BM77" s="87">
        <f t="shared" si="102"/>
        <v>100.00000000000001</v>
      </c>
      <c r="BN77" s="87">
        <f t="shared" si="102"/>
        <v>97.5901494075829</v>
      </c>
      <c r="BO77" s="87">
        <f t="shared" si="102"/>
        <v>100</v>
      </c>
      <c r="BP77" s="87">
        <f t="shared" si="102"/>
        <v>100</v>
      </c>
      <c r="BQ77" s="49">
        <f t="shared" si="102"/>
        <v>99.99999999999999</v>
      </c>
      <c r="BR77" s="49">
        <f t="shared" si="102"/>
        <v>100</v>
      </c>
      <c r="BS77" s="49">
        <f t="shared" si="102"/>
        <v>100.00000000000001</v>
      </c>
      <c r="BT77" s="49">
        <f t="shared" si="102"/>
        <v>100</v>
      </c>
      <c r="BU77" s="49">
        <f t="shared" si="102"/>
        <v>100.00000000000001</v>
      </c>
      <c r="CY77" s="42"/>
      <c r="CZ77" s="42"/>
      <c r="DA77" s="42"/>
      <c r="DB77" s="42"/>
    </row>
    <row r="78" spans="1:106" ht="15.75" hidden="1">
      <c r="A78" s="74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4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13"/>
      <c r="BF78" s="3"/>
      <c r="BG78" s="3"/>
      <c r="BH78" s="12"/>
      <c r="BI78" s="13"/>
      <c r="BJ78" s="3"/>
      <c r="BK78" s="3"/>
      <c r="BL78" s="3"/>
      <c r="BM78" s="3"/>
      <c r="BN78" s="3"/>
      <c r="BO78" s="3"/>
      <c r="BP78" s="3"/>
      <c r="BQ78" s="43"/>
      <c r="BR78" s="43"/>
      <c r="BS78" s="43"/>
      <c r="BT78" s="43"/>
      <c r="BU78" s="43"/>
      <c r="CY78" s="42"/>
      <c r="CZ78" s="42"/>
      <c r="DA78" s="42"/>
      <c r="DB78" s="42"/>
    </row>
    <row r="79" spans="1:106" ht="15.75" hidden="1">
      <c r="A79" s="75" t="s">
        <v>127</v>
      </c>
      <c r="B79" s="4"/>
      <c r="C79" s="4"/>
      <c r="D79" s="5"/>
      <c r="E79" s="5"/>
      <c r="F79" s="4"/>
      <c r="G79" s="5"/>
      <c r="H79" s="4"/>
      <c r="I79" s="4"/>
      <c r="J79" s="4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4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42"/>
      <c r="BR79" s="42"/>
      <c r="BS79" s="42"/>
      <c r="BT79" s="42"/>
      <c r="BU79" s="42"/>
      <c r="CY79" s="42"/>
      <c r="CZ79" s="42"/>
      <c r="DA79" s="42"/>
      <c r="DB79" s="42"/>
    </row>
    <row r="80" spans="1:106" ht="16.5" hidden="1" thickBot="1">
      <c r="A80" s="76"/>
      <c r="B80" s="60"/>
      <c r="C80" s="60"/>
      <c r="D80" s="69"/>
      <c r="E80" s="69"/>
      <c r="F80" s="60"/>
      <c r="G80" s="60"/>
      <c r="H80" s="60"/>
      <c r="I80" s="60"/>
      <c r="J80" s="60"/>
      <c r="K80" s="69"/>
      <c r="L80" s="69"/>
      <c r="M80" s="60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1"/>
      <c r="BR80" s="61"/>
      <c r="BS80" s="61"/>
      <c r="BT80" s="61"/>
      <c r="BU80" s="61"/>
      <c r="CY80" s="42"/>
      <c r="CZ80" s="42"/>
      <c r="DA80" s="42"/>
      <c r="DB80" s="42"/>
    </row>
    <row r="81" spans="1:106" ht="15.75" hidden="1">
      <c r="A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M81" s="2"/>
      <c r="AN81" s="2"/>
      <c r="BB81" s="2"/>
      <c r="BN81" s="2"/>
      <c r="BO81" s="2"/>
      <c r="BP81" s="2"/>
      <c r="CY81" s="42"/>
      <c r="CZ81" s="42"/>
      <c r="DA81" s="42"/>
      <c r="DB81" s="42"/>
    </row>
    <row r="82" spans="11:39" ht="15.75"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M82" s="2"/>
    </row>
    <row r="83" spans="11:39" ht="15.75"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M83" s="2"/>
    </row>
    <row r="84" spans="11:58" ht="15.75"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</row>
    <row r="85" spans="11:58" ht="15.75"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</row>
    <row r="86" spans="11:39" ht="15.75"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M86" s="2"/>
    </row>
    <row r="87" spans="11:39" ht="15.75"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M87" s="2"/>
    </row>
    <row r="88" spans="11:39" ht="15.75"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M88" s="2"/>
    </row>
    <row r="89" spans="11:39" ht="15.75"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M89" s="2"/>
    </row>
    <row r="90" spans="11:39" ht="15.75"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M90" s="2"/>
    </row>
    <row r="91" spans="11:39" ht="15.75"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M91" s="2"/>
    </row>
    <row r="92" spans="11:39" ht="15.75"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M92" s="2"/>
    </row>
    <row r="93" spans="11:39" ht="15.75"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M93" s="2"/>
    </row>
    <row r="94" spans="11:39" ht="15.75"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M94" s="2"/>
    </row>
    <row r="95" spans="11:39" ht="15.75"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M95" s="2"/>
    </row>
    <row r="96" spans="11:39" ht="15.75"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M96" s="2"/>
    </row>
    <row r="97" spans="11:39" ht="15.75"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M97" s="2"/>
    </row>
    <row r="98" spans="11:39" ht="15.75"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M98" s="2"/>
    </row>
    <row r="99" spans="11:39" ht="15.75"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M99" s="2"/>
    </row>
    <row r="100" spans="11:39" ht="15.75"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M100" s="2"/>
    </row>
    <row r="101" spans="11:39" ht="15.75"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M101" s="2"/>
    </row>
    <row r="102" spans="11:39" ht="15.75"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M102" s="2"/>
    </row>
    <row r="103" spans="11:39" ht="15.75"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M103" s="2"/>
    </row>
    <row r="104" spans="11:39" ht="15.75"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M104" s="2"/>
    </row>
    <row r="105" spans="11:39" ht="15.75"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M105" s="2"/>
    </row>
    <row r="106" spans="11:39" ht="15.75"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M106" s="2"/>
    </row>
    <row r="107" spans="11:39" ht="15.75"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M107" s="2"/>
    </row>
    <row r="108" spans="11:39" ht="15.75"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M108" s="2"/>
    </row>
    <row r="109" spans="11:39" ht="15.75"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M109" s="2"/>
    </row>
    <row r="110" spans="11:39" ht="15.75"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M110" s="2"/>
    </row>
    <row r="111" spans="11:39" ht="15.75"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M111" s="2"/>
    </row>
    <row r="112" spans="11:39" ht="15.75"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M112" s="2"/>
    </row>
    <row r="113" spans="11:39" ht="15.75"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M113" s="2"/>
    </row>
    <row r="114" spans="11:39" ht="15.75"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M114" s="2"/>
    </row>
    <row r="115" spans="11:39" ht="15.75"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M115" s="2"/>
    </row>
    <row r="116" spans="11:39" ht="15.75"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M116" s="2"/>
    </row>
    <row r="117" spans="11:39" ht="15.75"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M117" s="2"/>
    </row>
    <row r="118" spans="11:39" ht="15.75"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M118" s="2"/>
    </row>
    <row r="119" spans="11:39" ht="15.75"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M119" s="2"/>
    </row>
    <row r="120" spans="11:39" ht="15.75"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M120" s="2"/>
    </row>
    <row r="121" spans="11:39" ht="15.75"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M121" s="2"/>
    </row>
    <row r="122" spans="11:39" ht="15.75"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M122" s="2"/>
    </row>
    <row r="123" spans="11:39" ht="15.75"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M123" s="2"/>
    </row>
    <row r="124" spans="11:39" ht="15.75"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M124" s="2"/>
    </row>
    <row r="125" spans="11:39" ht="15.75"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M125" s="2"/>
    </row>
    <row r="126" spans="11:39" ht="15.75"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M126" s="2"/>
    </row>
    <row r="127" spans="11:39" ht="15.75"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M127" s="2"/>
    </row>
    <row r="128" spans="11:39" ht="15.75"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M128" s="2"/>
    </row>
    <row r="129" spans="11:39" ht="15.75"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M129" s="2"/>
    </row>
    <row r="130" spans="11:39" ht="15.75"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M130" s="2"/>
    </row>
    <row r="131" spans="11:39" ht="15.75"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M131" s="2"/>
    </row>
    <row r="132" spans="11:39" ht="15.75"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M132" s="2"/>
    </row>
    <row r="133" spans="11:39" ht="15.75"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M133" s="2"/>
    </row>
    <row r="134" spans="11:39" ht="15.75"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M134" s="2"/>
    </row>
    <row r="135" spans="11:39" ht="15.75"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M135" s="2"/>
    </row>
    <row r="136" spans="11:39" ht="15.75"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M136" s="2"/>
    </row>
    <row r="137" spans="11:39" ht="15.75"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M137" s="2"/>
    </row>
    <row r="138" spans="11:39" ht="15.75"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M138" s="2"/>
    </row>
    <row r="139" spans="11:39" ht="15.75"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M139" s="2"/>
    </row>
    <row r="140" spans="11:39" ht="15.75"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M140" s="2"/>
    </row>
    <row r="141" spans="11:39" ht="15.75"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M141" s="2"/>
    </row>
    <row r="142" spans="11:39" ht="15.75"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M142" s="2"/>
    </row>
    <row r="143" spans="11:39" ht="15.75"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M143" s="2"/>
    </row>
    <row r="144" spans="11:39" ht="15.75"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M144" s="2"/>
    </row>
    <row r="145" spans="11:39" ht="15.75"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M145" s="2"/>
    </row>
    <row r="146" spans="11:39" ht="15.75"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M146" s="2"/>
    </row>
    <row r="147" spans="11:39" ht="15.75"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M147" s="2"/>
    </row>
    <row r="148" spans="11:39" ht="15.75"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M148" s="2"/>
    </row>
    <row r="149" spans="11:39" ht="15.75"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M149" s="2"/>
    </row>
    <row r="150" spans="11:39" ht="15.75"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M150" s="2"/>
    </row>
    <row r="151" spans="11:39" ht="15.75"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M151" s="2"/>
    </row>
    <row r="152" spans="11:39" ht="15.75"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M152" s="2"/>
    </row>
    <row r="153" spans="11:39" ht="15.75"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M153" s="2"/>
    </row>
    <row r="154" spans="11:39" ht="15.75"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M154" s="2"/>
    </row>
    <row r="155" spans="11:39" ht="15.75"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M155" s="2"/>
    </row>
    <row r="156" spans="11:39" ht="15.75"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M156" s="2"/>
    </row>
    <row r="157" spans="11:39" ht="15.75"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M157" s="2"/>
    </row>
    <row r="158" spans="11:39" ht="15.75"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M158" s="2"/>
    </row>
    <row r="159" spans="11:39" ht="15.75"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M159" s="2"/>
    </row>
    <row r="160" spans="11:39" ht="15.75"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M160" s="2"/>
    </row>
    <row r="161" spans="11:39" ht="15.75"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M161" s="2"/>
    </row>
    <row r="162" spans="11:39" ht="15.75"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M162" s="2"/>
    </row>
    <row r="163" spans="11:39" ht="15.75"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M163" s="2"/>
    </row>
    <row r="164" spans="11:39" ht="15.75"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M164" s="2"/>
    </row>
    <row r="165" spans="11:39" ht="15.75"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M165" s="2"/>
    </row>
    <row r="166" spans="11:39" ht="15.75"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M166" s="2"/>
    </row>
    <row r="167" spans="11:39" ht="15.75"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M167" s="2"/>
    </row>
    <row r="168" spans="11:39" ht="15.75"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M168" s="2"/>
    </row>
    <row r="169" spans="11:39" ht="15.75"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M169" s="2"/>
    </row>
    <row r="170" spans="11:39" ht="15.75"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M170" s="2"/>
    </row>
    <row r="171" spans="11:39" ht="15.75"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M171" s="2"/>
    </row>
    <row r="172" spans="11:39" ht="15.75"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M172" s="2"/>
    </row>
    <row r="173" spans="11:39" ht="15.75"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M173" s="2"/>
    </row>
    <row r="174" spans="11:39" ht="15.75"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M174" s="2"/>
    </row>
    <row r="175" spans="11:39" ht="15.75"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M175" s="2"/>
    </row>
    <row r="176" spans="11:39" ht="15.75"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M176" s="2"/>
    </row>
    <row r="177" spans="11:39" ht="15.75"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M177" s="2"/>
    </row>
    <row r="178" spans="11:39" ht="15.75"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M178" s="2"/>
    </row>
    <row r="179" spans="11:39" ht="15.75"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M179" s="2"/>
    </row>
    <row r="180" spans="11:39" ht="15.75"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M180" s="2"/>
    </row>
    <row r="181" spans="11:39" ht="15.75"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M181" s="2"/>
    </row>
    <row r="182" spans="11:39" ht="15.75"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M182" s="2"/>
    </row>
    <row r="183" spans="11:39" ht="15.75"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M183" s="2"/>
    </row>
    <row r="184" spans="11:39" ht="15.75"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M184" s="2"/>
    </row>
    <row r="185" spans="11:39" ht="15.75"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M185" s="2"/>
    </row>
    <row r="186" spans="11:39" ht="15.75"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M186" s="2"/>
    </row>
    <row r="187" spans="11:39" ht="15.75"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M187" s="2"/>
    </row>
    <row r="188" spans="11:39" ht="15.75"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M188" s="2"/>
    </row>
    <row r="189" spans="11:39" ht="15.75"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M189" s="2"/>
    </row>
    <row r="190" spans="11:39" ht="15.75"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M190" s="2"/>
    </row>
    <row r="191" spans="11:39" ht="15.75"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M191" s="2"/>
    </row>
    <row r="192" spans="11:39" ht="15.75"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M192" s="2"/>
    </row>
  </sheetData>
  <sheetProtection/>
  <mergeCells count="1">
    <mergeCell ref="A43:V43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AQ193"/>
  <sheetViews>
    <sheetView zoomScalePageLayoutView="0" workbookViewId="0" topLeftCell="A1">
      <pane xSplit="1" ySplit="5" topLeftCell="AM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R15" sqref="AR15"/>
    </sheetView>
  </sheetViews>
  <sheetFormatPr defaultColWidth="14.88671875" defaultRowHeight="15.75"/>
  <cols>
    <col min="1" max="1" width="33.3359375" style="1" customWidth="1"/>
    <col min="2" max="2" width="18.10546875" style="1" bestFit="1" customWidth="1"/>
    <col min="3" max="5" width="20.10546875" style="1" bestFit="1" customWidth="1"/>
    <col min="6" max="6" width="18.10546875" style="1" bestFit="1" customWidth="1"/>
    <col min="7" max="9" width="20.10546875" style="1" bestFit="1" customWidth="1"/>
    <col min="10" max="10" width="18.10546875" style="1" bestFit="1" customWidth="1"/>
    <col min="11" max="13" width="20.10546875" style="1" bestFit="1" customWidth="1"/>
    <col min="14" max="14" width="18.10546875" style="1" bestFit="1" customWidth="1"/>
    <col min="15" max="17" width="20.10546875" style="1" bestFit="1" customWidth="1"/>
    <col min="18" max="18" width="18.10546875" style="1" bestFit="1" customWidth="1"/>
    <col min="19" max="21" width="20.10546875" style="1" bestFit="1" customWidth="1"/>
    <col min="22" max="22" width="18.10546875" style="1" bestFit="1" customWidth="1"/>
    <col min="23" max="25" width="20.10546875" style="1" bestFit="1" customWidth="1"/>
    <col min="26" max="26" width="18.10546875" style="1" bestFit="1" customWidth="1"/>
    <col min="27" max="29" width="20.10546875" style="1" bestFit="1" customWidth="1"/>
    <col min="30" max="30" width="18.10546875" style="1" bestFit="1" customWidth="1"/>
    <col min="31" max="33" width="17.3359375" style="1" bestFit="1" customWidth="1"/>
    <col min="34" max="34" width="18.10546875" style="1" bestFit="1" customWidth="1"/>
    <col min="35" max="43" width="20.10546875" style="1" bestFit="1" customWidth="1"/>
    <col min="44" max="16384" width="14.88671875" style="1" customWidth="1"/>
  </cols>
  <sheetData>
    <row r="1" spans="1:34" ht="16.5" thickBot="1">
      <c r="A1" s="141" t="s">
        <v>160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43" ht="15.75">
      <c r="A2" s="56"/>
      <c r="B2" s="59"/>
      <c r="C2" s="59"/>
      <c r="D2" s="59"/>
      <c r="E2" s="59"/>
      <c r="F2" s="59"/>
      <c r="G2" s="59"/>
      <c r="H2" s="59"/>
      <c r="I2" s="160"/>
      <c r="J2" s="59"/>
      <c r="K2" s="59"/>
      <c r="L2" s="59"/>
      <c r="M2" s="160"/>
      <c r="N2" s="56"/>
      <c r="O2" s="59"/>
      <c r="P2" s="59"/>
      <c r="Q2" s="160"/>
      <c r="R2" s="56" t="s">
        <v>63</v>
      </c>
      <c r="S2" s="59"/>
      <c r="T2" s="59"/>
      <c r="U2" s="160"/>
      <c r="V2" s="56"/>
      <c r="W2" s="59"/>
      <c r="X2" s="59"/>
      <c r="Y2" s="160"/>
      <c r="Z2" s="56"/>
      <c r="AA2" s="59"/>
      <c r="AB2" s="59"/>
      <c r="AC2" s="160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</row>
    <row r="3" spans="1:43" ht="16.5" thickBot="1">
      <c r="A3" s="168" t="s">
        <v>142</v>
      </c>
      <c r="B3" s="161"/>
      <c r="C3" s="161"/>
      <c r="D3" s="161"/>
      <c r="E3" s="161"/>
      <c r="F3" s="161"/>
      <c r="G3" s="161"/>
      <c r="H3" s="161"/>
      <c r="I3" s="167"/>
      <c r="J3" s="161"/>
      <c r="K3" s="161"/>
      <c r="L3" s="161"/>
      <c r="M3" s="167"/>
      <c r="N3" s="168"/>
      <c r="O3" s="161"/>
      <c r="P3" s="161"/>
      <c r="Q3" s="167"/>
      <c r="R3" s="168"/>
      <c r="S3" s="161"/>
      <c r="T3" s="161"/>
      <c r="U3" s="167"/>
      <c r="V3" s="168"/>
      <c r="W3" s="161"/>
      <c r="X3" s="161"/>
      <c r="Y3" s="167"/>
      <c r="Z3" s="168"/>
      <c r="AA3" s="161"/>
      <c r="AB3" s="161"/>
      <c r="AC3" s="167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</row>
    <row r="4" spans="1:43" s="175" customFormat="1" ht="18.75">
      <c r="A4" s="174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203"/>
      <c r="AJ4" s="206"/>
      <c r="AK4" s="206"/>
      <c r="AL4" s="206"/>
      <c r="AM4" s="206"/>
      <c r="AN4" s="206"/>
      <c r="AO4" s="206"/>
      <c r="AP4" s="206"/>
      <c r="AQ4" s="206"/>
    </row>
    <row r="5" spans="1:43" s="177" customFormat="1" ht="21">
      <c r="A5" s="176" t="s">
        <v>139</v>
      </c>
      <c r="B5" s="182" t="s">
        <v>177</v>
      </c>
      <c r="C5" s="182" t="s">
        <v>178</v>
      </c>
      <c r="D5" s="182" t="s">
        <v>179</v>
      </c>
      <c r="E5" s="182" t="s">
        <v>180</v>
      </c>
      <c r="F5" s="182" t="s">
        <v>181</v>
      </c>
      <c r="G5" s="182" t="s">
        <v>182</v>
      </c>
      <c r="H5" s="182" t="s">
        <v>183</v>
      </c>
      <c r="I5" s="182" t="s">
        <v>184</v>
      </c>
      <c r="J5" s="182" t="s">
        <v>185</v>
      </c>
      <c r="K5" s="182" t="s">
        <v>186</v>
      </c>
      <c r="L5" s="182" t="s">
        <v>187</v>
      </c>
      <c r="M5" s="182" t="s">
        <v>188</v>
      </c>
      <c r="N5" s="182" t="s">
        <v>189</v>
      </c>
      <c r="O5" s="182" t="s">
        <v>190</v>
      </c>
      <c r="P5" s="182" t="s">
        <v>191</v>
      </c>
      <c r="Q5" s="182" t="s">
        <v>192</v>
      </c>
      <c r="R5" s="182" t="s">
        <v>193</v>
      </c>
      <c r="S5" s="182" t="s">
        <v>194</v>
      </c>
      <c r="T5" s="182" t="s">
        <v>195</v>
      </c>
      <c r="U5" s="182" t="s">
        <v>196</v>
      </c>
      <c r="V5" s="182" t="s">
        <v>197</v>
      </c>
      <c r="W5" s="182" t="s">
        <v>198</v>
      </c>
      <c r="X5" s="182" t="s">
        <v>199</v>
      </c>
      <c r="Y5" s="182" t="s">
        <v>200</v>
      </c>
      <c r="Z5" s="182" t="s">
        <v>201</v>
      </c>
      <c r="AA5" s="182" t="s">
        <v>202</v>
      </c>
      <c r="AB5" s="182" t="s">
        <v>203</v>
      </c>
      <c r="AC5" s="182" t="s">
        <v>204</v>
      </c>
      <c r="AD5" s="182" t="s">
        <v>205</v>
      </c>
      <c r="AE5" s="182" t="s">
        <v>206</v>
      </c>
      <c r="AF5" s="182" t="s">
        <v>207</v>
      </c>
      <c r="AG5" s="182" t="s">
        <v>208</v>
      </c>
      <c r="AH5" s="182" t="s">
        <v>209</v>
      </c>
      <c r="AI5" s="182" t="s">
        <v>210</v>
      </c>
      <c r="AJ5" s="182" t="s">
        <v>211</v>
      </c>
      <c r="AK5" s="182" t="s">
        <v>212</v>
      </c>
      <c r="AL5" s="182" t="s">
        <v>213</v>
      </c>
      <c r="AM5" s="182" t="s">
        <v>214</v>
      </c>
      <c r="AN5" s="182" t="s">
        <v>215</v>
      </c>
      <c r="AO5" s="182" t="s">
        <v>216</v>
      </c>
      <c r="AP5" s="182" t="s">
        <v>217</v>
      </c>
      <c r="AQ5" s="182" t="s">
        <v>218</v>
      </c>
    </row>
    <row r="6" spans="1:43" ht="15.75">
      <c r="A6" s="92" t="s">
        <v>2</v>
      </c>
      <c r="B6" s="36">
        <f aca="true" t="shared" si="0" ref="B6:AC6">SUM(B7,B13,B18,B21)</f>
        <v>409936.2458439396</v>
      </c>
      <c r="C6" s="36">
        <f t="shared" si="0"/>
        <v>422353.0296009947</v>
      </c>
      <c r="D6" s="36">
        <f t="shared" si="0"/>
        <v>428509.9000093204</v>
      </c>
      <c r="E6" s="36">
        <f t="shared" si="0"/>
        <v>457479.45777255064</v>
      </c>
      <c r="F6" s="36">
        <f t="shared" si="0"/>
        <v>472580.75395197934</v>
      </c>
      <c r="G6" s="36">
        <f t="shared" si="0"/>
        <v>508126.19150093466</v>
      </c>
      <c r="H6" s="36">
        <f t="shared" si="0"/>
        <v>542514.0774644983</v>
      </c>
      <c r="I6" s="36">
        <f t="shared" si="0"/>
        <v>604997.5205031682</v>
      </c>
      <c r="J6" s="36">
        <f t="shared" si="0"/>
        <v>615529.3774207769</v>
      </c>
      <c r="K6" s="36">
        <f t="shared" si="0"/>
        <v>605030.9040170129</v>
      </c>
      <c r="L6" s="36">
        <f t="shared" si="0"/>
        <v>608853.2746545225</v>
      </c>
      <c r="M6" s="36">
        <f t="shared" si="0"/>
        <v>613116.2782143475</v>
      </c>
      <c r="N6" s="36">
        <f t="shared" si="0"/>
        <v>650431.4127306388</v>
      </c>
      <c r="O6" s="36">
        <f t="shared" si="0"/>
        <v>656454.2594996993</v>
      </c>
      <c r="P6" s="36">
        <f t="shared" si="0"/>
        <v>658550.8174794738</v>
      </c>
      <c r="Q6" s="36">
        <f t="shared" si="0"/>
        <v>654153.5940919879</v>
      </c>
      <c r="R6" s="36">
        <f t="shared" si="0"/>
        <v>635730.3823735046</v>
      </c>
      <c r="S6" s="36">
        <f t="shared" si="0"/>
        <v>659639.7903824439</v>
      </c>
      <c r="T6" s="36">
        <f t="shared" si="0"/>
        <v>658334.677602419</v>
      </c>
      <c r="U6" s="36">
        <f t="shared" si="0"/>
        <v>688985.0580273924</v>
      </c>
      <c r="V6" s="36">
        <f t="shared" si="0"/>
        <v>718382.3302268154</v>
      </c>
      <c r="W6" s="36">
        <f t="shared" si="0"/>
        <v>728637.7511193677</v>
      </c>
      <c r="X6" s="36">
        <f t="shared" si="0"/>
        <v>734377.7499450772</v>
      </c>
      <c r="Y6" s="36">
        <f t="shared" si="0"/>
        <v>722482.6579035448</v>
      </c>
      <c r="Z6" s="36">
        <f t="shared" si="0"/>
        <v>727084.9979424498</v>
      </c>
      <c r="AA6" s="36">
        <f t="shared" si="0"/>
        <v>752262.5900782896</v>
      </c>
      <c r="AB6" s="36">
        <f t="shared" si="0"/>
        <v>772789.5042016784</v>
      </c>
      <c r="AC6" s="36">
        <f t="shared" si="0"/>
        <v>776284.4764329774</v>
      </c>
      <c r="AD6" s="36">
        <v>793066.9305848483</v>
      </c>
      <c r="AE6" s="36">
        <v>799856.4401173035</v>
      </c>
      <c r="AF6" s="36">
        <v>802298.827286095</v>
      </c>
      <c r="AG6" s="36">
        <v>813791.5122919014</v>
      </c>
      <c r="AH6" s="36">
        <v>840730.8017351516</v>
      </c>
      <c r="AI6" s="36">
        <v>914245.6956425009</v>
      </c>
      <c r="AJ6" s="205">
        <v>925941.4931557009</v>
      </c>
      <c r="AK6" s="212">
        <v>946831.8396821178</v>
      </c>
      <c r="AL6" s="212">
        <v>963441.7816444989</v>
      </c>
      <c r="AM6" s="212">
        <v>976105.2558533928</v>
      </c>
      <c r="AN6" s="212">
        <v>1001463.4480086396</v>
      </c>
      <c r="AO6" s="212">
        <v>1034523.669019508</v>
      </c>
      <c r="AP6" s="212">
        <v>1035659.1186115849</v>
      </c>
      <c r="AQ6" s="212">
        <v>1047198.2232674729</v>
      </c>
    </row>
    <row r="7" spans="1:43" ht="15.75">
      <c r="A7" s="46" t="s">
        <v>117</v>
      </c>
      <c r="B7" s="155">
        <f aca="true" t="shared" si="1" ref="B7:AC7">SUM(B8,B11,B12)</f>
        <v>179587.9852653031</v>
      </c>
      <c r="C7" s="155">
        <f t="shared" si="1"/>
        <v>187395.02508136808</v>
      </c>
      <c r="D7" s="155">
        <f t="shared" si="1"/>
        <v>194215.43165845756</v>
      </c>
      <c r="E7" s="155">
        <f t="shared" si="1"/>
        <v>208353.7201660509</v>
      </c>
      <c r="F7" s="155">
        <f t="shared" si="1"/>
        <v>213801.5185421888</v>
      </c>
      <c r="G7" s="155">
        <f t="shared" si="1"/>
        <v>221169.4586841607</v>
      </c>
      <c r="H7" s="155">
        <f t="shared" si="1"/>
        <v>238446.5728392382</v>
      </c>
      <c r="I7" s="155">
        <f t="shared" si="1"/>
        <v>250764.09576753748</v>
      </c>
      <c r="J7" s="155">
        <f t="shared" si="1"/>
        <v>256331.00394754618</v>
      </c>
      <c r="K7" s="155">
        <f t="shared" si="1"/>
        <v>253812.19790965237</v>
      </c>
      <c r="L7" s="155">
        <f t="shared" si="1"/>
        <v>254225.2710779751</v>
      </c>
      <c r="M7" s="155">
        <f t="shared" si="1"/>
        <v>255427.28725159744</v>
      </c>
      <c r="N7" s="155">
        <f t="shared" si="1"/>
        <v>283819.311410908</v>
      </c>
      <c r="O7" s="155">
        <f t="shared" si="1"/>
        <v>289045.2417515683</v>
      </c>
      <c r="P7" s="155">
        <f t="shared" si="1"/>
        <v>294164.27811779774</v>
      </c>
      <c r="Q7" s="155">
        <f t="shared" si="1"/>
        <v>295739.48431635107</v>
      </c>
      <c r="R7" s="155">
        <f t="shared" si="1"/>
        <v>286758.4473251334</v>
      </c>
      <c r="S7" s="155">
        <f t="shared" si="1"/>
        <v>306092.8480525872</v>
      </c>
      <c r="T7" s="155">
        <f t="shared" si="1"/>
        <v>300793.54195125523</v>
      </c>
      <c r="U7" s="155">
        <f t="shared" si="1"/>
        <v>326194.6784042026</v>
      </c>
      <c r="V7" s="155">
        <f t="shared" si="1"/>
        <v>329439.57340092905</v>
      </c>
      <c r="W7" s="155">
        <f t="shared" si="1"/>
        <v>333550.2871595042</v>
      </c>
      <c r="X7" s="155">
        <f t="shared" si="1"/>
        <v>336900.414555617</v>
      </c>
      <c r="Y7" s="155">
        <f t="shared" si="1"/>
        <v>333008.3051125628</v>
      </c>
      <c r="Z7" s="155">
        <f t="shared" si="1"/>
        <v>330436.0628138247</v>
      </c>
      <c r="AA7" s="155">
        <f t="shared" si="1"/>
        <v>344761.45214832475</v>
      </c>
      <c r="AB7" s="155">
        <f t="shared" si="1"/>
        <v>354012.44178707944</v>
      </c>
      <c r="AC7" s="155">
        <f t="shared" si="1"/>
        <v>360080.49220826116</v>
      </c>
      <c r="AD7" s="155">
        <v>367580.7338538946</v>
      </c>
      <c r="AE7" s="155">
        <v>380633.2437405291</v>
      </c>
      <c r="AF7" s="155">
        <v>384279.4257914664</v>
      </c>
      <c r="AG7" s="155">
        <v>390319.69305136736</v>
      </c>
      <c r="AH7" s="36">
        <v>413359.49971846817</v>
      </c>
      <c r="AI7" s="36">
        <v>439214.03652261983</v>
      </c>
      <c r="AJ7" s="205">
        <v>448802.849206418</v>
      </c>
      <c r="AK7" s="190">
        <v>456996.32614781626</v>
      </c>
      <c r="AL7" s="190">
        <v>464734.9035570397</v>
      </c>
      <c r="AM7" s="190">
        <v>470198.7913819762</v>
      </c>
      <c r="AN7" s="190">
        <v>479407.9692615456</v>
      </c>
      <c r="AO7" s="190">
        <v>496282.694699576</v>
      </c>
      <c r="AP7" s="190">
        <v>497149.84173661214</v>
      </c>
      <c r="AQ7" s="190">
        <v>503886.6829147606</v>
      </c>
    </row>
    <row r="8" spans="1:43" ht="15.75">
      <c r="A8" s="46" t="s">
        <v>4</v>
      </c>
      <c r="B8" s="155">
        <f aca="true" t="shared" si="2" ref="B8:AC8">SUM(B9:B10)</f>
        <v>140740.04198151449</v>
      </c>
      <c r="C8" s="155">
        <f t="shared" si="2"/>
        <v>147913.93342080183</v>
      </c>
      <c r="D8" s="155">
        <f t="shared" si="2"/>
        <v>155279.63104901902</v>
      </c>
      <c r="E8" s="155">
        <f t="shared" si="2"/>
        <v>166924.02465601754</v>
      </c>
      <c r="F8" s="155">
        <f t="shared" si="2"/>
        <v>172192.38346062688</v>
      </c>
      <c r="G8" s="155">
        <f t="shared" si="2"/>
        <v>180557.53834065472</v>
      </c>
      <c r="H8" s="155">
        <f t="shared" si="2"/>
        <v>196114.7515484497</v>
      </c>
      <c r="I8" s="155">
        <f t="shared" si="2"/>
        <v>206819.1577428493</v>
      </c>
      <c r="J8" s="155">
        <f t="shared" si="2"/>
        <v>211958.6137222221</v>
      </c>
      <c r="K8" s="155">
        <f t="shared" si="2"/>
        <v>210301.67526008337</v>
      </c>
      <c r="L8" s="155">
        <f t="shared" si="2"/>
        <v>210731.8533975236</v>
      </c>
      <c r="M8" s="155">
        <f t="shared" si="2"/>
        <v>211420.07194588083</v>
      </c>
      <c r="N8" s="155">
        <f t="shared" si="2"/>
        <v>239707.58798843785</v>
      </c>
      <c r="O8" s="155">
        <f t="shared" si="2"/>
        <v>244986.35581872083</v>
      </c>
      <c r="P8" s="155">
        <f t="shared" si="2"/>
        <v>251216.6877430337</v>
      </c>
      <c r="Q8" s="155">
        <f t="shared" si="2"/>
        <v>254287.92470534093</v>
      </c>
      <c r="R8" s="155">
        <f t="shared" si="2"/>
        <v>247212.2407001755</v>
      </c>
      <c r="S8" s="155">
        <f t="shared" si="2"/>
        <v>265850.65642308997</v>
      </c>
      <c r="T8" s="155">
        <f t="shared" si="2"/>
        <v>260275.22707428763</v>
      </c>
      <c r="U8" s="155">
        <f t="shared" si="2"/>
        <v>267288.2950171367</v>
      </c>
      <c r="V8" s="155">
        <f t="shared" si="2"/>
        <v>270249.237894252</v>
      </c>
      <c r="W8" s="155">
        <f t="shared" si="2"/>
        <v>273763.98215497006</v>
      </c>
      <c r="X8" s="155">
        <f t="shared" si="2"/>
        <v>277150.24308681744</v>
      </c>
      <c r="Y8" s="155">
        <f t="shared" si="2"/>
        <v>275051.46139739564</v>
      </c>
      <c r="Z8" s="155">
        <f t="shared" si="2"/>
        <v>272719.45098880335</v>
      </c>
      <c r="AA8" s="155">
        <f t="shared" si="2"/>
        <v>284323.7226482499</v>
      </c>
      <c r="AB8" s="155">
        <f t="shared" si="2"/>
        <v>291089.07102579233</v>
      </c>
      <c r="AC8" s="155">
        <f t="shared" si="2"/>
        <v>296721.20898966125</v>
      </c>
      <c r="AD8" s="155">
        <v>302455.98753961787</v>
      </c>
      <c r="AE8" s="155">
        <v>316621.40592778864</v>
      </c>
      <c r="AF8" s="155">
        <v>321980.865360133</v>
      </c>
      <c r="AG8" s="155">
        <v>328227.3387831586</v>
      </c>
      <c r="AH8" s="36">
        <v>332065.1286980609</v>
      </c>
      <c r="AI8" s="154">
        <v>336696.6936788456</v>
      </c>
      <c r="AJ8" s="205">
        <v>335231.4671364749</v>
      </c>
      <c r="AK8" s="190">
        <v>339750.4918039801</v>
      </c>
      <c r="AL8" s="190">
        <v>346795.02165784856</v>
      </c>
      <c r="AM8" s="190">
        <v>351806.92772973364</v>
      </c>
      <c r="AN8" s="190">
        <v>356193.1609066908</v>
      </c>
      <c r="AO8" s="190">
        <v>368133.10881296865</v>
      </c>
      <c r="AP8" s="190">
        <v>368587.90777696494</v>
      </c>
      <c r="AQ8" s="190">
        <v>373047.8979045647</v>
      </c>
    </row>
    <row r="9" spans="1:43" ht="15.75">
      <c r="A9" s="46" t="s">
        <v>5</v>
      </c>
      <c r="B9" s="155">
        <v>140715.52261243088</v>
      </c>
      <c r="C9" s="155">
        <v>147889.0045678653</v>
      </c>
      <c r="D9" s="155">
        <v>155255.0054620721</v>
      </c>
      <c r="E9" s="155">
        <v>166897.82329719674</v>
      </c>
      <c r="F9" s="155">
        <v>172165.19488281867</v>
      </c>
      <c r="G9" s="156">
        <v>180557.53834065472</v>
      </c>
      <c r="H9" s="155">
        <v>196114.7515484497</v>
      </c>
      <c r="I9" s="155">
        <v>206819.1577428493</v>
      </c>
      <c r="J9" s="155">
        <v>211958.6137222221</v>
      </c>
      <c r="K9" s="155">
        <v>210301.67526008337</v>
      </c>
      <c r="L9" s="155">
        <v>210731.8533975236</v>
      </c>
      <c r="M9" s="155">
        <v>211420.07194588083</v>
      </c>
      <c r="N9" s="155">
        <v>239707.58798843785</v>
      </c>
      <c r="O9" s="155">
        <v>244986.35581872083</v>
      </c>
      <c r="P9" s="155">
        <v>251216.6877430337</v>
      </c>
      <c r="Q9" s="155">
        <v>254287.92470534093</v>
      </c>
      <c r="R9" s="155">
        <v>247212.2407001755</v>
      </c>
      <c r="S9" s="155">
        <f>265654.05642309+196.6</f>
        <v>265850.65642308997</v>
      </c>
      <c r="T9" s="155">
        <v>260275.22707428763</v>
      </c>
      <c r="U9" s="155">
        <v>267288.2950171367</v>
      </c>
      <c r="V9" s="155">
        <v>270249.237894252</v>
      </c>
      <c r="W9" s="155">
        <v>273763.98215497006</v>
      </c>
      <c r="X9" s="155">
        <v>277150.24308681744</v>
      </c>
      <c r="Y9" s="155">
        <v>275051.46139739564</v>
      </c>
      <c r="Z9" s="155">
        <v>272719.45098880335</v>
      </c>
      <c r="AA9" s="155">
        <v>284323.7226482499</v>
      </c>
      <c r="AB9" s="155">
        <v>291089.07102579233</v>
      </c>
      <c r="AC9" s="155">
        <v>296721.20898966125</v>
      </c>
      <c r="AD9" s="155">
        <v>302455.98753961787</v>
      </c>
      <c r="AE9" s="155">
        <v>316621.40592778864</v>
      </c>
      <c r="AF9" s="155">
        <v>321980.865360133</v>
      </c>
      <c r="AG9" s="155">
        <v>328227.3387831586</v>
      </c>
      <c r="AH9" s="36">
        <v>332065.1286980609</v>
      </c>
      <c r="AI9" s="36">
        <v>336696.6936788456</v>
      </c>
      <c r="AJ9" s="205">
        <v>335231.4671364749</v>
      </c>
      <c r="AK9" s="190">
        <v>339750.4918039801</v>
      </c>
      <c r="AL9" s="190">
        <v>346795.02165784856</v>
      </c>
      <c r="AM9" s="190">
        <v>351806.92772973364</v>
      </c>
      <c r="AN9" s="190">
        <v>356193.1609066908</v>
      </c>
      <c r="AO9" s="190">
        <v>368133.10881296865</v>
      </c>
      <c r="AP9" s="190">
        <v>368587.90777696494</v>
      </c>
      <c r="AQ9" s="190">
        <v>373047.8979045647</v>
      </c>
    </row>
    <row r="10" spans="1:43" ht="18">
      <c r="A10" s="46" t="s">
        <v>6</v>
      </c>
      <c r="B10" s="155">
        <v>24.5193690835926</v>
      </c>
      <c r="C10" s="155">
        <v>24.928852936519803</v>
      </c>
      <c r="D10" s="155">
        <v>24.625586946942</v>
      </c>
      <c r="E10" s="155">
        <v>26.2013588208</v>
      </c>
      <c r="F10" s="155">
        <v>27.188577808199998</v>
      </c>
      <c r="G10" s="157">
        <v>0</v>
      </c>
      <c r="H10" s="155">
        <v>0</v>
      </c>
      <c r="I10" s="157">
        <v>0</v>
      </c>
      <c r="J10" s="157">
        <v>0</v>
      </c>
      <c r="K10" s="157">
        <v>0</v>
      </c>
      <c r="L10" s="157">
        <v>0</v>
      </c>
      <c r="M10" s="157">
        <v>0</v>
      </c>
      <c r="N10" s="157">
        <v>0</v>
      </c>
      <c r="O10" s="157">
        <v>0</v>
      </c>
      <c r="P10" s="157">
        <v>0</v>
      </c>
      <c r="Q10" s="157">
        <v>0</v>
      </c>
      <c r="R10" s="157">
        <v>0</v>
      </c>
      <c r="S10" s="157">
        <v>0</v>
      </c>
      <c r="T10" s="157">
        <v>0</v>
      </c>
      <c r="U10" s="157">
        <v>0</v>
      </c>
      <c r="V10" s="157">
        <v>0</v>
      </c>
      <c r="W10" s="157">
        <v>0</v>
      </c>
      <c r="X10" s="157">
        <v>0</v>
      </c>
      <c r="Y10" s="157">
        <v>0</v>
      </c>
      <c r="Z10" s="157">
        <v>0</v>
      </c>
      <c r="AA10" s="157">
        <v>0</v>
      </c>
      <c r="AB10" s="157">
        <v>0</v>
      </c>
      <c r="AC10" s="157">
        <v>0</v>
      </c>
      <c r="AD10" s="157">
        <v>0</v>
      </c>
      <c r="AE10" s="157">
        <v>0</v>
      </c>
      <c r="AF10" s="157">
        <v>0</v>
      </c>
      <c r="AG10" s="157">
        <v>0</v>
      </c>
      <c r="AH10" s="157">
        <v>0</v>
      </c>
      <c r="AI10" s="157">
        <v>0</v>
      </c>
      <c r="AJ10" s="204">
        <v>0</v>
      </c>
      <c r="AK10" s="191">
        <v>0</v>
      </c>
      <c r="AL10" s="191">
        <v>0</v>
      </c>
      <c r="AM10" s="191">
        <v>0</v>
      </c>
      <c r="AN10" s="191">
        <v>0</v>
      </c>
      <c r="AO10" s="191">
        <v>0</v>
      </c>
      <c r="AP10" s="191">
        <v>0</v>
      </c>
      <c r="AQ10" s="191">
        <v>0</v>
      </c>
    </row>
    <row r="11" spans="1:43" ht="15.75">
      <c r="A11" s="46" t="s">
        <v>25</v>
      </c>
      <c r="B11" s="155">
        <v>38847.94328378864</v>
      </c>
      <c r="C11" s="155">
        <v>39481.09166056625</v>
      </c>
      <c r="D11" s="155">
        <v>38935.80060943855</v>
      </c>
      <c r="E11" s="155">
        <v>41429.69551003334</v>
      </c>
      <c r="F11" s="155">
        <v>41609.135081561915</v>
      </c>
      <c r="G11" s="155">
        <v>40611.92034350597</v>
      </c>
      <c r="H11" s="155">
        <v>42331.821290788466</v>
      </c>
      <c r="I11" s="155">
        <v>43944.93802468821</v>
      </c>
      <c r="J11" s="155">
        <v>44372.390225324096</v>
      </c>
      <c r="K11" s="155">
        <v>43510.522649569</v>
      </c>
      <c r="L11" s="155">
        <v>43493.41768045151</v>
      </c>
      <c r="M11" s="155">
        <v>44007.21530571662</v>
      </c>
      <c r="N11" s="155">
        <v>44111.723422470146</v>
      </c>
      <c r="O11" s="155">
        <v>44058.88593284744</v>
      </c>
      <c r="P11" s="155">
        <v>42947.59037476404</v>
      </c>
      <c r="Q11" s="155">
        <v>41451.55961101012</v>
      </c>
      <c r="R11" s="155">
        <v>39546.20662495794</v>
      </c>
      <c r="S11" s="155">
        <v>40242.191629497225</v>
      </c>
      <c r="T11" s="155">
        <v>40518.314876967605</v>
      </c>
      <c r="U11" s="155">
        <v>40797.70450601444</v>
      </c>
      <c r="V11" s="155">
        <v>41582.457510138556</v>
      </c>
      <c r="W11" s="155">
        <v>42376.292226803875</v>
      </c>
      <c r="X11" s="155">
        <v>42151.275825566765</v>
      </c>
      <c r="Y11" s="155">
        <v>40967.65038751325</v>
      </c>
      <c r="Z11" s="155">
        <v>41414.5894766535</v>
      </c>
      <c r="AA11" s="155">
        <v>42797.356778823654</v>
      </c>
      <c r="AB11" s="155">
        <v>44437.733337432175</v>
      </c>
      <c r="AC11" s="155">
        <v>44704.08183660904</v>
      </c>
      <c r="AD11" s="155">
        <v>45836.9499157568</v>
      </c>
      <c r="AE11" s="155">
        <v>44745.589729858286</v>
      </c>
      <c r="AF11" s="155">
        <v>44243.88376488086</v>
      </c>
      <c r="AG11" s="155">
        <v>44207.89183060308</v>
      </c>
      <c r="AH11" s="36">
        <v>44623.25406658542</v>
      </c>
      <c r="AI11" s="36">
        <v>44818.31224731935</v>
      </c>
      <c r="AJ11" s="205">
        <v>44445.987292416554</v>
      </c>
      <c r="AK11" s="190">
        <v>45206.26257284953</v>
      </c>
      <c r="AL11" s="190">
        <v>45182.640603428765</v>
      </c>
      <c r="AM11" s="190">
        <v>45762.18578471132</v>
      </c>
      <c r="AN11" s="190">
        <v>46987.5012648289</v>
      </c>
      <c r="AO11" s="190">
        <v>48185.78027022294</v>
      </c>
      <c r="AP11" s="190">
        <v>47586.23747730186</v>
      </c>
      <c r="AQ11" s="190">
        <v>48210.76296860196</v>
      </c>
    </row>
    <row r="12" spans="1:43" ht="18">
      <c r="A12" s="46" t="s">
        <v>26</v>
      </c>
      <c r="B12" s="157">
        <v>0</v>
      </c>
      <c r="C12" s="157">
        <v>0</v>
      </c>
      <c r="D12" s="157">
        <v>0</v>
      </c>
      <c r="E12" s="157">
        <v>0</v>
      </c>
      <c r="F12" s="157">
        <v>0</v>
      </c>
      <c r="G12" s="157">
        <v>0</v>
      </c>
      <c r="H12" s="157">
        <v>0</v>
      </c>
      <c r="I12" s="157">
        <v>0</v>
      </c>
      <c r="J12" s="157">
        <v>0</v>
      </c>
      <c r="K12" s="157">
        <v>0</v>
      </c>
      <c r="L12" s="157">
        <v>0</v>
      </c>
      <c r="M12" s="157">
        <v>0</v>
      </c>
      <c r="N12" s="157">
        <v>0</v>
      </c>
      <c r="O12" s="157">
        <v>0</v>
      </c>
      <c r="P12" s="157">
        <v>0</v>
      </c>
      <c r="Q12" s="157">
        <v>0</v>
      </c>
      <c r="R12" s="157">
        <v>0</v>
      </c>
      <c r="S12" s="157">
        <v>0</v>
      </c>
      <c r="T12" s="157">
        <v>0</v>
      </c>
      <c r="U12" s="155">
        <v>18108.678881051463</v>
      </c>
      <c r="V12" s="155">
        <v>17607.87799653846</v>
      </c>
      <c r="W12" s="155">
        <v>17410.012777730262</v>
      </c>
      <c r="X12" s="155">
        <v>17598.89564323282</v>
      </c>
      <c r="Y12" s="155">
        <v>16989.193327653877</v>
      </c>
      <c r="Z12" s="155">
        <v>16302.022348367822</v>
      </c>
      <c r="AA12" s="155">
        <v>17640.37272125123</v>
      </c>
      <c r="AB12" s="155">
        <v>18485.637423854914</v>
      </c>
      <c r="AC12" s="155">
        <v>18655.201381990875</v>
      </c>
      <c r="AD12" s="155">
        <v>19287.796398519902</v>
      </c>
      <c r="AE12" s="155">
        <v>19266.248082882194</v>
      </c>
      <c r="AF12" s="155">
        <v>18054.676666452466</v>
      </c>
      <c r="AG12" s="155">
        <v>17884.462437605693</v>
      </c>
      <c r="AH12" s="36">
        <v>36671.116953821824</v>
      </c>
      <c r="AI12" s="36">
        <v>57699.03059645492</v>
      </c>
      <c r="AJ12" s="205">
        <v>69125.39477752648</v>
      </c>
      <c r="AK12" s="190">
        <v>72039.57177098663</v>
      </c>
      <c r="AL12" s="190">
        <v>72757.24129576239</v>
      </c>
      <c r="AM12" s="190">
        <v>72629.67786753127</v>
      </c>
      <c r="AN12" s="190">
        <v>76227.30709002583</v>
      </c>
      <c r="AO12" s="190">
        <v>79963.80561638443</v>
      </c>
      <c r="AP12" s="190">
        <v>80975.69648234532</v>
      </c>
      <c r="AQ12" s="190">
        <v>82628.02204159398</v>
      </c>
    </row>
    <row r="13" spans="1:43" ht="15.75">
      <c r="A13" s="46" t="s">
        <v>118</v>
      </c>
      <c r="B13" s="155">
        <f aca="true" t="shared" si="3" ref="B13:AC13">SUM(B14:B17)</f>
        <v>58432.050968875235</v>
      </c>
      <c r="C13" s="155">
        <f t="shared" si="3"/>
        <v>59405.65856128589</v>
      </c>
      <c r="D13" s="155">
        <f t="shared" si="3"/>
        <v>58543.85589693293</v>
      </c>
      <c r="E13" s="155">
        <f t="shared" si="3"/>
        <v>62290.37724164329</v>
      </c>
      <c r="F13" s="155">
        <f t="shared" si="3"/>
        <v>65412.96874709946</v>
      </c>
      <c r="G13" s="155">
        <f t="shared" si="3"/>
        <v>64690.47079159881</v>
      </c>
      <c r="H13" s="155">
        <f t="shared" si="3"/>
        <v>68543.28180865162</v>
      </c>
      <c r="I13" s="155">
        <f t="shared" si="3"/>
        <v>106463.40349947353</v>
      </c>
      <c r="J13" s="155">
        <f t="shared" si="3"/>
        <v>109995.12622410615</v>
      </c>
      <c r="K13" s="155">
        <f t="shared" si="3"/>
        <v>107587.61586432665</v>
      </c>
      <c r="L13" s="155">
        <f t="shared" si="3"/>
        <v>108835.00724789745</v>
      </c>
      <c r="M13" s="155">
        <f t="shared" si="3"/>
        <v>110961.44815575102</v>
      </c>
      <c r="N13" s="155">
        <f t="shared" si="3"/>
        <v>113638.93068490564</v>
      </c>
      <c r="O13" s="155">
        <f t="shared" si="3"/>
        <v>113620.919248854</v>
      </c>
      <c r="P13" s="155">
        <f t="shared" si="3"/>
        <v>113802.61909972751</v>
      </c>
      <c r="Q13" s="155">
        <f t="shared" si="3"/>
        <v>114068.8915163857</v>
      </c>
      <c r="R13" s="155">
        <f t="shared" si="3"/>
        <v>114836.03135459452</v>
      </c>
      <c r="S13" s="155">
        <f t="shared" si="3"/>
        <v>116854.72421738243</v>
      </c>
      <c r="T13" s="155">
        <f t="shared" si="3"/>
        <v>119044.60831166562</v>
      </c>
      <c r="U13" s="155">
        <f t="shared" si="3"/>
        <v>122935.72505893453</v>
      </c>
      <c r="V13" s="155">
        <f t="shared" si="3"/>
        <v>127870.6214059427</v>
      </c>
      <c r="W13" s="155">
        <f t="shared" si="3"/>
        <v>130169.00569787782</v>
      </c>
      <c r="X13" s="155">
        <f t="shared" si="3"/>
        <v>132193.9100011064</v>
      </c>
      <c r="Y13" s="155">
        <f t="shared" si="3"/>
        <v>130349.78976146269</v>
      </c>
      <c r="Z13" s="155">
        <f t="shared" si="3"/>
        <v>135405.56813859078</v>
      </c>
      <c r="AA13" s="155">
        <f t="shared" si="3"/>
        <v>140261.07812642067</v>
      </c>
      <c r="AB13" s="155">
        <f t="shared" si="3"/>
        <v>144313.34897807232</v>
      </c>
      <c r="AC13" s="155">
        <f t="shared" si="3"/>
        <v>141180.99977844406</v>
      </c>
      <c r="AD13" s="155">
        <v>145323.94956709316</v>
      </c>
      <c r="AE13" s="155">
        <v>146157.925809093</v>
      </c>
      <c r="AF13" s="155">
        <v>147000.35515498504</v>
      </c>
      <c r="AG13" s="155">
        <v>151982.99252293276</v>
      </c>
      <c r="AH13" s="36">
        <v>154327.65119330422</v>
      </c>
      <c r="AI13" s="36">
        <v>201257.52967681288</v>
      </c>
      <c r="AJ13" s="205">
        <v>206555.81658505386</v>
      </c>
      <c r="AK13" s="190">
        <v>215392.78213688766</v>
      </c>
      <c r="AL13" s="190">
        <v>224260.62697325076</v>
      </c>
      <c r="AM13" s="190">
        <v>230163.14263269104</v>
      </c>
      <c r="AN13" s="190">
        <v>241475.86654534756</v>
      </c>
      <c r="AO13" s="190">
        <v>252371.6825526512</v>
      </c>
      <c r="AP13" s="190">
        <v>255555.927138198</v>
      </c>
      <c r="AQ13" s="190">
        <v>257630.7836306065</v>
      </c>
    </row>
    <row r="14" spans="1:43" ht="15.75">
      <c r="A14" s="46" t="s">
        <v>8</v>
      </c>
      <c r="B14" s="155">
        <v>58432.050968875235</v>
      </c>
      <c r="C14" s="155">
        <v>59405.65856128589</v>
      </c>
      <c r="D14" s="155">
        <v>58543.85589693293</v>
      </c>
      <c r="E14" s="155">
        <v>62290.37724164329</v>
      </c>
      <c r="F14" s="155">
        <v>65412.96874709946</v>
      </c>
      <c r="G14" s="155">
        <v>64690.47079159881</v>
      </c>
      <c r="H14" s="155">
        <v>68543.28180865162</v>
      </c>
      <c r="I14" s="155">
        <v>71214.29259547577</v>
      </c>
      <c r="J14" s="155">
        <v>72680.10988604739</v>
      </c>
      <c r="K14" s="155">
        <v>71244.35822211573</v>
      </c>
      <c r="L14" s="155">
        <v>72457.18201149553</v>
      </c>
      <c r="M14" s="155">
        <v>74107.36478389926</v>
      </c>
      <c r="N14" s="155">
        <v>75508.42204795523</v>
      </c>
      <c r="O14" s="155">
        <v>75242.65137973579</v>
      </c>
      <c r="P14" s="155">
        <v>74739.84421913936</v>
      </c>
      <c r="Q14" s="155">
        <v>74712.6438070162</v>
      </c>
      <c r="R14" s="155">
        <v>74886.81020310536</v>
      </c>
      <c r="S14" s="155">
        <v>76668.860982527</v>
      </c>
      <c r="T14" s="155">
        <v>78420.59031566455</v>
      </c>
      <c r="U14" s="155">
        <v>79743.21099210149</v>
      </c>
      <c r="V14" s="155">
        <v>83852.3805399311</v>
      </c>
      <c r="W14" s="155">
        <v>85718.8396787798</v>
      </c>
      <c r="X14" s="155">
        <v>87220.81083238404</v>
      </c>
      <c r="Y14" s="155">
        <v>84946.03859138253</v>
      </c>
      <c r="Z14" s="155">
        <v>88585.9403144921</v>
      </c>
      <c r="AA14" s="155">
        <v>91307.57404990892</v>
      </c>
      <c r="AB14" s="155">
        <v>94721.07299264675</v>
      </c>
      <c r="AC14" s="155">
        <v>95642.49001791</v>
      </c>
      <c r="AD14" s="155">
        <v>99256.26432199225</v>
      </c>
      <c r="AE14" s="155">
        <v>99579.58470260243</v>
      </c>
      <c r="AF14" s="155">
        <v>99996.43774014307</v>
      </c>
      <c r="AG14" s="155">
        <v>101452.70973702456</v>
      </c>
      <c r="AH14" s="36">
        <v>103250.95354651735</v>
      </c>
      <c r="AI14" s="36">
        <v>108584.08417992633</v>
      </c>
      <c r="AJ14" s="205">
        <v>110353.6267593409</v>
      </c>
      <c r="AK14" s="190">
        <v>114327.4481196225</v>
      </c>
      <c r="AL14" s="190">
        <v>116456.08846311568</v>
      </c>
      <c r="AM14" s="190">
        <v>117241.77973456905</v>
      </c>
      <c r="AN14" s="190">
        <v>120736.62488599354</v>
      </c>
      <c r="AO14" s="190">
        <v>124688.73777621568</v>
      </c>
      <c r="AP14" s="190">
        <v>124293.65787611404</v>
      </c>
      <c r="AQ14" s="190">
        <v>124808.2573117919</v>
      </c>
    </row>
    <row r="15" spans="1:43" ht="18">
      <c r="A15" s="46" t="s">
        <v>9</v>
      </c>
      <c r="B15" s="155">
        <v>0</v>
      </c>
      <c r="C15" s="155">
        <v>0</v>
      </c>
      <c r="D15" s="155">
        <v>0</v>
      </c>
      <c r="E15" s="155">
        <v>0</v>
      </c>
      <c r="F15" s="157">
        <v>0</v>
      </c>
      <c r="G15" s="157">
        <v>0</v>
      </c>
      <c r="H15" s="157">
        <v>0</v>
      </c>
      <c r="I15" s="157">
        <v>0</v>
      </c>
      <c r="J15" s="157">
        <v>0</v>
      </c>
      <c r="K15" s="157">
        <v>0</v>
      </c>
      <c r="L15" s="157">
        <v>0</v>
      </c>
      <c r="M15" s="157">
        <v>0</v>
      </c>
      <c r="N15" s="157">
        <v>0</v>
      </c>
      <c r="O15" s="157">
        <v>0</v>
      </c>
      <c r="P15" s="157">
        <v>0</v>
      </c>
      <c r="Q15" s="157">
        <v>0</v>
      </c>
      <c r="R15" s="157">
        <v>0</v>
      </c>
      <c r="S15" s="157">
        <v>0</v>
      </c>
      <c r="T15" s="157">
        <v>0</v>
      </c>
      <c r="U15" s="157">
        <v>0</v>
      </c>
      <c r="V15" s="157">
        <v>0</v>
      </c>
      <c r="W15" s="157">
        <v>0</v>
      </c>
      <c r="X15" s="157">
        <v>0</v>
      </c>
      <c r="Y15" s="157">
        <v>0</v>
      </c>
      <c r="Z15" s="157">
        <v>0</v>
      </c>
      <c r="AA15" s="157">
        <v>0</v>
      </c>
      <c r="AB15" s="157">
        <v>0</v>
      </c>
      <c r="AC15" s="157">
        <v>0</v>
      </c>
      <c r="AD15" s="157">
        <v>0</v>
      </c>
      <c r="AE15" s="157">
        <v>0</v>
      </c>
      <c r="AF15" s="157">
        <v>0</v>
      </c>
      <c r="AG15" s="157">
        <v>0</v>
      </c>
      <c r="AH15" s="36">
        <v>0</v>
      </c>
      <c r="AI15" s="157">
        <v>0</v>
      </c>
      <c r="AJ15" s="204">
        <v>0</v>
      </c>
      <c r="AK15" s="191">
        <v>0</v>
      </c>
      <c r="AL15" s="191">
        <v>0</v>
      </c>
      <c r="AM15" s="191">
        <v>0</v>
      </c>
      <c r="AN15" s="191">
        <v>0</v>
      </c>
      <c r="AO15" s="191">
        <v>0</v>
      </c>
      <c r="AP15" s="191">
        <v>0</v>
      </c>
      <c r="AQ15" s="191">
        <v>0</v>
      </c>
    </row>
    <row r="16" spans="1:43" ht="18">
      <c r="A16" s="46" t="s">
        <v>10</v>
      </c>
      <c r="B16" s="155">
        <v>0</v>
      </c>
      <c r="C16" s="155">
        <v>0</v>
      </c>
      <c r="D16" s="155">
        <v>0</v>
      </c>
      <c r="E16" s="155">
        <v>0</v>
      </c>
      <c r="F16" s="157">
        <v>0</v>
      </c>
      <c r="G16" s="157">
        <v>0</v>
      </c>
      <c r="H16" s="157">
        <v>0</v>
      </c>
      <c r="I16" s="157">
        <v>0</v>
      </c>
      <c r="J16" s="157">
        <v>0</v>
      </c>
      <c r="K16" s="157">
        <v>0</v>
      </c>
      <c r="L16" s="157">
        <v>0</v>
      </c>
      <c r="M16" s="157">
        <v>0</v>
      </c>
      <c r="N16" s="157">
        <v>0</v>
      </c>
      <c r="O16" s="157">
        <v>0</v>
      </c>
      <c r="P16" s="157">
        <v>0</v>
      </c>
      <c r="Q16" s="157">
        <v>0</v>
      </c>
      <c r="R16" s="157">
        <v>0</v>
      </c>
      <c r="S16" s="157">
        <v>0</v>
      </c>
      <c r="T16" s="157">
        <v>0</v>
      </c>
      <c r="U16" s="157">
        <v>0</v>
      </c>
      <c r="V16" s="157">
        <v>0</v>
      </c>
      <c r="W16" s="157">
        <v>0</v>
      </c>
      <c r="X16" s="157">
        <v>0</v>
      </c>
      <c r="Y16" s="157">
        <v>0</v>
      </c>
      <c r="Z16" s="157">
        <v>0</v>
      </c>
      <c r="AA16" s="157">
        <v>0</v>
      </c>
      <c r="AB16" s="157">
        <v>0</v>
      </c>
      <c r="AC16" s="157">
        <v>0</v>
      </c>
      <c r="AD16" s="157">
        <v>0</v>
      </c>
      <c r="AE16" s="157">
        <v>0</v>
      </c>
      <c r="AF16" s="157">
        <v>0</v>
      </c>
      <c r="AG16" s="157">
        <v>0</v>
      </c>
      <c r="AH16" s="36">
        <v>0</v>
      </c>
      <c r="AI16" s="157">
        <v>0</v>
      </c>
      <c r="AJ16" s="204">
        <v>0</v>
      </c>
      <c r="AK16" s="191">
        <v>0</v>
      </c>
      <c r="AL16" s="191">
        <v>0</v>
      </c>
      <c r="AM16" s="191">
        <v>0</v>
      </c>
      <c r="AN16" s="191">
        <v>0</v>
      </c>
      <c r="AO16" s="191">
        <v>0</v>
      </c>
      <c r="AP16" s="191">
        <v>0</v>
      </c>
      <c r="AQ16" s="191">
        <v>0</v>
      </c>
    </row>
    <row r="17" spans="1:43" ht="18">
      <c r="A17" s="46" t="s">
        <v>164</v>
      </c>
      <c r="B17" s="155">
        <v>0</v>
      </c>
      <c r="C17" s="155">
        <v>0</v>
      </c>
      <c r="D17" s="155">
        <v>0</v>
      </c>
      <c r="E17" s="155">
        <v>0</v>
      </c>
      <c r="F17" s="157">
        <v>0</v>
      </c>
      <c r="G17" s="157">
        <v>0</v>
      </c>
      <c r="H17" s="157">
        <v>0</v>
      </c>
      <c r="I17" s="155">
        <v>35249.11090399777</v>
      </c>
      <c r="J17" s="155">
        <v>37315.01633805876</v>
      </c>
      <c r="K17" s="155">
        <v>36343.25764221092</v>
      </c>
      <c r="L17" s="155">
        <v>36377.82523640191</v>
      </c>
      <c r="M17" s="155">
        <v>36854.083371851746</v>
      </c>
      <c r="N17" s="155">
        <v>38130.508636950406</v>
      </c>
      <c r="O17" s="155">
        <v>38378.26786911821</v>
      </c>
      <c r="P17" s="155">
        <v>39062.77488058815</v>
      </c>
      <c r="Q17" s="155">
        <v>39356.247709369505</v>
      </c>
      <c r="R17" s="155">
        <v>39949.22115148917</v>
      </c>
      <c r="S17" s="155">
        <v>40185.863234855446</v>
      </c>
      <c r="T17" s="155">
        <v>40624.017996001065</v>
      </c>
      <c r="U17" s="155">
        <v>43192.51406683305</v>
      </c>
      <c r="V17" s="155">
        <v>44018.240866011605</v>
      </c>
      <c r="W17" s="155">
        <v>44450.16601909802</v>
      </c>
      <c r="X17" s="155">
        <v>44973.09916872236</v>
      </c>
      <c r="Y17" s="155">
        <v>45403.75117008015</v>
      </c>
      <c r="Z17" s="155">
        <v>46819.6278240987</v>
      </c>
      <c r="AA17" s="155">
        <v>48953.504076511745</v>
      </c>
      <c r="AB17" s="155">
        <v>49592.27598542557</v>
      </c>
      <c r="AC17" s="155">
        <v>45538.50976053407</v>
      </c>
      <c r="AD17" s="155">
        <v>46067.68524510091</v>
      </c>
      <c r="AE17" s="155">
        <v>46578.34110649058</v>
      </c>
      <c r="AF17" s="155">
        <v>47003.917414841955</v>
      </c>
      <c r="AG17" s="155">
        <v>50530.28278590821</v>
      </c>
      <c r="AH17" s="36">
        <v>51076.69764678686</v>
      </c>
      <c r="AI17" s="36">
        <v>92673.44549688653</v>
      </c>
      <c r="AJ17" s="205">
        <v>96202.18982571297</v>
      </c>
      <c r="AK17" s="190">
        <v>101065.33401726515</v>
      </c>
      <c r="AL17" s="190">
        <v>107804.5385101351</v>
      </c>
      <c r="AM17" s="190">
        <v>112921.362898122</v>
      </c>
      <c r="AN17" s="190">
        <v>120739.24165935403</v>
      </c>
      <c r="AO17" s="190">
        <v>127682.94477643554</v>
      </c>
      <c r="AP17" s="190">
        <v>131262.26926208395</v>
      </c>
      <c r="AQ17" s="190">
        <v>132822.52631881458</v>
      </c>
    </row>
    <row r="18" spans="1:43" ht="15.75">
      <c r="A18" s="46" t="s">
        <v>119</v>
      </c>
      <c r="B18" s="155">
        <f aca="true" t="shared" si="4" ref="B18:AC18">SUM(B19:B20)</f>
        <v>48955.70574260786</v>
      </c>
      <c r="C18" s="155">
        <f t="shared" si="4"/>
        <v>49773.28677178972</v>
      </c>
      <c r="D18" s="155">
        <f t="shared" si="4"/>
        <v>49160.9734901855</v>
      </c>
      <c r="E18" s="155">
        <f t="shared" si="4"/>
        <v>52306.74538525631</v>
      </c>
      <c r="F18" s="155">
        <f t="shared" si="4"/>
        <v>54296.37070161526</v>
      </c>
      <c r="G18" s="155">
        <f t="shared" si="4"/>
        <v>53919.41130366236</v>
      </c>
      <c r="H18" s="155">
        <f t="shared" si="4"/>
        <v>56216.261288359674</v>
      </c>
      <c r="I18" s="155">
        <f t="shared" si="4"/>
        <v>58358.21457001639</v>
      </c>
      <c r="J18" s="155">
        <f t="shared" si="4"/>
        <v>58423.54393023868</v>
      </c>
      <c r="K18" s="155">
        <f t="shared" si="4"/>
        <v>57288.75362666296</v>
      </c>
      <c r="L18" s="155">
        <f t="shared" si="4"/>
        <v>57137.44572990315</v>
      </c>
      <c r="M18" s="155">
        <f t="shared" si="4"/>
        <v>57812.42335859693</v>
      </c>
      <c r="N18" s="155">
        <f t="shared" si="4"/>
        <v>57824.76964350282</v>
      </c>
      <c r="O18" s="155">
        <f t="shared" si="4"/>
        <v>57755.50652184438</v>
      </c>
      <c r="P18" s="155">
        <f t="shared" si="4"/>
        <v>55811.47668113852</v>
      </c>
      <c r="Q18" s="155">
        <f t="shared" si="4"/>
        <v>54218.04328545732</v>
      </c>
      <c r="R18" s="155">
        <f t="shared" si="4"/>
        <v>51296.70580634108</v>
      </c>
      <c r="S18" s="155">
        <f t="shared" si="4"/>
        <v>52199.49120778449</v>
      </c>
      <c r="T18" s="155">
        <f t="shared" si="4"/>
        <v>52365.077148316</v>
      </c>
      <c r="U18" s="155">
        <f t="shared" si="4"/>
        <v>52726.15483686008</v>
      </c>
      <c r="V18" s="155">
        <f t="shared" si="4"/>
        <v>53255.89943759683</v>
      </c>
      <c r="W18" s="155">
        <f t="shared" si="4"/>
        <v>54272.587348129615</v>
      </c>
      <c r="X18" s="155">
        <f t="shared" si="4"/>
        <v>54090.84866146277</v>
      </c>
      <c r="Y18" s="155">
        <f t="shared" si="4"/>
        <v>52571.955029237826</v>
      </c>
      <c r="Z18" s="155">
        <f t="shared" si="4"/>
        <v>53013.62503964065</v>
      </c>
      <c r="AA18" s="155">
        <f t="shared" si="4"/>
        <v>54783.66569924078</v>
      </c>
      <c r="AB18" s="155">
        <f t="shared" si="4"/>
        <v>56454.828230336556</v>
      </c>
      <c r="AC18" s="155">
        <f t="shared" si="4"/>
        <v>56793.204147403674</v>
      </c>
      <c r="AD18" s="155">
        <v>58173.537318892304</v>
      </c>
      <c r="AE18" s="155">
        <v>56278.561073922145</v>
      </c>
      <c r="AF18" s="155">
        <v>55987.23451735181</v>
      </c>
      <c r="AG18" s="155">
        <v>55941.68949070244</v>
      </c>
      <c r="AH18" s="36">
        <v>56294.34658674765</v>
      </c>
      <c r="AI18" s="154">
        <v>56540.421711937575</v>
      </c>
      <c r="AJ18" s="205">
        <v>55892.40086585989</v>
      </c>
      <c r="AK18" s="190">
        <v>56848.47391836725</v>
      </c>
      <c r="AL18" s="190">
        <v>56515.94314378221</v>
      </c>
      <c r="AM18" s="190">
        <v>57240.857448860086</v>
      </c>
      <c r="AN18" s="190">
        <v>58541.0872908074</v>
      </c>
      <c r="AO18" s="190">
        <v>60034.006768652085</v>
      </c>
      <c r="AP18" s="190">
        <v>59613.76097891562</v>
      </c>
      <c r="AQ18" s="190">
        <v>60396.136626525134</v>
      </c>
    </row>
    <row r="19" spans="1:43" ht="18">
      <c r="A19" s="46" t="s">
        <v>12</v>
      </c>
      <c r="B19" s="157">
        <v>0</v>
      </c>
      <c r="C19" s="157">
        <v>0</v>
      </c>
      <c r="D19" s="157">
        <v>0</v>
      </c>
      <c r="E19" s="157">
        <v>0</v>
      </c>
      <c r="F19" s="157">
        <v>0</v>
      </c>
      <c r="G19" s="157">
        <v>0</v>
      </c>
      <c r="H19" s="157">
        <v>0</v>
      </c>
      <c r="I19" s="157">
        <v>0</v>
      </c>
      <c r="J19" s="157">
        <v>0</v>
      </c>
      <c r="K19" s="157">
        <v>0</v>
      </c>
      <c r="L19" s="157">
        <v>0</v>
      </c>
      <c r="M19" s="157">
        <v>0</v>
      </c>
      <c r="N19" s="157">
        <v>0</v>
      </c>
      <c r="O19" s="157">
        <v>0</v>
      </c>
      <c r="P19" s="157">
        <v>0</v>
      </c>
      <c r="Q19" s="157">
        <v>0</v>
      </c>
      <c r="R19" s="157">
        <v>0</v>
      </c>
      <c r="S19" s="157">
        <v>0</v>
      </c>
      <c r="T19" s="157">
        <v>0</v>
      </c>
      <c r="U19" s="157">
        <v>0</v>
      </c>
      <c r="V19" s="157">
        <v>0</v>
      </c>
      <c r="W19" s="157">
        <v>0</v>
      </c>
      <c r="X19" s="157">
        <v>0</v>
      </c>
      <c r="Y19" s="157">
        <v>0</v>
      </c>
      <c r="Z19" s="157">
        <v>0</v>
      </c>
      <c r="AA19" s="157">
        <v>0</v>
      </c>
      <c r="AB19" s="157">
        <v>0</v>
      </c>
      <c r="AC19" s="157">
        <v>0</v>
      </c>
      <c r="AD19" s="157">
        <v>0</v>
      </c>
      <c r="AE19" s="157">
        <v>0</v>
      </c>
      <c r="AF19" s="157">
        <v>0</v>
      </c>
      <c r="AG19" s="157">
        <v>0</v>
      </c>
      <c r="AH19" s="36">
        <v>0</v>
      </c>
      <c r="AI19" s="157">
        <v>0</v>
      </c>
      <c r="AJ19" s="204">
        <v>0</v>
      </c>
      <c r="AK19" s="191">
        <v>0</v>
      </c>
      <c r="AL19" s="191">
        <v>0</v>
      </c>
      <c r="AM19" s="191">
        <v>0</v>
      </c>
      <c r="AN19" s="191">
        <v>0</v>
      </c>
      <c r="AO19" s="191">
        <v>0</v>
      </c>
      <c r="AP19" s="191">
        <v>0</v>
      </c>
      <c r="AQ19" s="191">
        <v>0</v>
      </c>
    </row>
    <row r="20" spans="1:43" ht="15.75">
      <c r="A20" s="46" t="s">
        <v>135</v>
      </c>
      <c r="B20" s="155">
        <v>48955.70574260786</v>
      </c>
      <c r="C20" s="155">
        <v>49773.28677178972</v>
      </c>
      <c r="D20" s="155">
        <v>49160.9734901855</v>
      </c>
      <c r="E20" s="155">
        <v>52306.74538525631</v>
      </c>
      <c r="F20" s="155">
        <v>54296.37070161526</v>
      </c>
      <c r="G20" s="155">
        <v>53919.41130366236</v>
      </c>
      <c r="H20" s="155">
        <v>56216.261288359674</v>
      </c>
      <c r="I20" s="155">
        <v>58358.21457001639</v>
      </c>
      <c r="J20" s="155">
        <v>58423.54393023868</v>
      </c>
      <c r="K20" s="155">
        <v>57288.75362666296</v>
      </c>
      <c r="L20" s="155">
        <v>57137.44572990315</v>
      </c>
      <c r="M20" s="155">
        <v>57812.42335859693</v>
      </c>
      <c r="N20" s="155">
        <v>57824.76964350282</v>
      </c>
      <c r="O20" s="155">
        <v>57755.50652184438</v>
      </c>
      <c r="P20" s="155">
        <v>55811.47668113852</v>
      </c>
      <c r="Q20" s="155">
        <v>54218.04328545732</v>
      </c>
      <c r="R20" s="155">
        <v>51296.70580634108</v>
      </c>
      <c r="S20" s="155">
        <v>52199.49120778449</v>
      </c>
      <c r="T20" s="155">
        <v>52365.077148316</v>
      </c>
      <c r="U20" s="155">
        <v>52726.15483686008</v>
      </c>
      <c r="V20" s="155">
        <v>53255.89943759683</v>
      </c>
      <c r="W20" s="155">
        <v>54272.587348129615</v>
      </c>
      <c r="X20" s="155">
        <v>54090.84866146277</v>
      </c>
      <c r="Y20" s="155">
        <v>52571.955029237826</v>
      </c>
      <c r="Z20" s="155">
        <v>53013.62503964065</v>
      </c>
      <c r="AA20" s="155">
        <v>54783.66569924078</v>
      </c>
      <c r="AB20" s="155">
        <v>56454.828230336556</v>
      </c>
      <c r="AC20" s="155">
        <v>56793.204147403674</v>
      </c>
      <c r="AD20" s="155">
        <v>58173.537318892304</v>
      </c>
      <c r="AE20" s="155">
        <v>56278.561073922145</v>
      </c>
      <c r="AF20" s="155">
        <v>55987.23451735181</v>
      </c>
      <c r="AG20" s="155">
        <v>55941.68949070244</v>
      </c>
      <c r="AH20" s="36">
        <v>56294.34658674765</v>
      </c>
      <c r="AI20" s="36">
        <v>56540.421711937575</v>
      </c>
      <c r="AJ20" s="205">
        <v>55892.40086585989</v>
      </c>
      <c r="AK20" s="190">
        <v>56848.47391836725</v>
      </c>
      <c r="AL20" s="190">
        <v>56515.94314378221</v>
      </c>
      <c r="AM20" s="190">
        <v>57240.857448860086</v>
      </c>
      <c r="AN20" s="190">
        <v>58541.0872908074</v>
      </c>
      <c r="AO20" s="190">
        <v>60034.006768652085</v>
      </c>
      <c r="AP20" s="190">
        <v>59613.76097891562</v>
      </c>
      <c r="AQ20" s="190">
        <v>60396.136626525134</v>
      </c>
    </row>
    <row r="21" spans="1:43" ht="15.75">
      <c r="A21" s="46" t="s">
        <v>120</v>
      </c>
      <c r="B21" s="155">
        <f aca="true" t="shared" si="5" ref="B21:AC21">SUM(B22:B26)</f>
        <v>122960.50386715337</v>
      </c>
      <c r="C21" s="155">
        <f t="shared" si="5"/>
        <v>125779.059186551</v>
      </c>
      <c r="D21" s="155">
        <f t="shared" si="5"/>
        <v>126589.63896374438</v>
      </c>
      <c r="E21" s="155">
        <f t="shared" si="5"/>
        <v>134528.6149796001</v>
      </c>
      <c r="F21" s="155">
        <f t="shared" si="5"/>
        <v>139069.89596107576</v>
      </c>
      <c r="G21" s="155">
        <f t="shared" si="5"/>
        <v>168346.8507215128</v>
      </c>
      <c r="H21" s="155">
        <f t="shared" si="5"/>
        <v>179307.96152824882</v>
      </c>
      <c r="I21" s="155">
        <f t="shared" si="5"/>
        <v>189411.80666614088</v>
      </c>
      <c r="J21" s="155">
        <f t="shared" si="5"/>
        <v>190779.70331888585</v>
      </c>
      <c r="K21" s="155">
        <f t="shared" si="5"/>
        <v>186342.3366163709</v>
      </c>
      <c r="L21" s="155">
        <f t="shared" si="5"/>
        <v>188655.55059874686</v>
      </c>
      <c r="M21" s="155">
        <f t="shared" si="5"/>
        <v>188915.11944840217</v>
      </c>
      <c r="N21" s="155">
        <f t="shared" si="5"/>
        <v>195148.40099132233</v>
      </c>
      <c r="O21" s="155">
        <f t="shared" si="5"/>
        <v>196032.59197743278</v>
      </c>
      <c r="P21" s="155">
        <f t="shared" si="5"/>
        <v>194772.44358080992</v>
      </c>
      <c r="Q21" s="155">
        <f t="shared" si="5"/>
        <v>190127.1749737938</v>
      </c>
      <c r="R21" s="155">
        <f t="shared" si="5"/>
        <v>182839.19788743556</v>
      </c>
      <c r="S21" s="155">
        <f t="shared" si="5"/>
        <v>184492.7269046898</v>
      </c>
      <c r="T21" s="155">
        <f t="shared" si="5"/>
        <v>186131.45019118214</v>
      </c>
      <c r="U21" s="155">
        <f t="shared" si="5"/>
        <v>187128.4997273951</v>
      </c>
      <c r="V21" s="155">
        <f t="shared" si="5"/>
        <v>207816.2359823468</v>
      </c>
      <c r="W21" s="155">
        <f t="shared" si="5"/>
        <v>210645.8709138561</v>
      </c>
      <c r="X21" s="155">
        <f t="shared" si="5"/>
        <v>211192.57672689107</v>
      </c>
      <c r="Y21" s="155">
        <f t="shared" si="5"/>
        <v>206552.60800028162</v>
      </c>
      <c r="Z21" s="155">
        <f t="shared" si="5"/>
        <v>208229.74195039368</v>
      </c>
      <c r="AA21" s="155">
        <f t="shared" si="5"/>
        <v>212456.39410430338</v>
      </c>
      <c r="AB21" s="155">
        <f t="shared" si="5"/>
        <v>218008.88520619014</v>
      </c>
      <c r="AC21" s="155">
        <f t="shared" si="5"/>
        <v>218229.78029886843</v>
      </c>
      <c r="AD21" s="155">
        <v>221988.70984496825</v>
      </c>
      <c r="AE21" s="155">
        <v>216786.7094937593</v>
      </c>
      <c r="AF21" s="155">
        <v>215031.81182229173</v>
      </c>
      <c r="AG21" s="155">
        <v>215547.1372268988</v>
      </c>
      <c r="AH21" s="36">
        <v>216749.30423663152</v>
      </c>
      <c r="AI21" s="36">
        <v>217233.7077311306</v>
      </c>
      <c r="AJ21" s="205">
        <v>214690.4264983691</v>
      </c>
      <c r="AK21" s="190">
        <v>217594.25747904656</v>
      </c>
      <c r="AL21" s="190">
        <v>217930.30797042628</v>
      </c>
      <c r="AM21" s="190">
        <v>218502.46438986537</v>
      </c>
      <c r="AN21" s="190">
        <v>222038.524910939</v>
      </c>
      <c r="AO21" s="190">
        <v>225835.28499862872</v>
      </c>
      <c r="AP21" s="190">
        <v>223339.58875785925</v>
      </c>
      <c r="AQ21" s="190">
        <v>225284.6200955807</v>
      </c>
    </row>
    <row r="22" spans="1:43" ht="18">
      <c r="A22" s="46" t="s">
        <v>14</v>
      </c>
      <c r="B22" s="155">
        <v>659.3993666904638</v>
      </c>
      <c r="C22" s="155">
        <v>662.0532795414999</v>
      </c>
      <c r="D22" s="155">
        <v>674.9744891583184</v>
      </c>
      <c r="E22" s="155">
        <v>719.4618082103901</v>
      </c>
      <c r="F22" s="157">
        <v>0</v>
      </c>
      <c r="G22" s="157">
        <v>0</v>
      </c>
      <c r="H22" s="157">
        <v>0</v>
      </c>
      <c r="I22" s="157">
        <v>0</v>
      </c>
      <c r="J22" s="157">
        <v>0</v>
      </c>
      <c r="K22" s="157">
        <v>0</v>
      </c>
      <c r="L22" s="157">
        <v>0</v>
      </c>
      <c r="M22" s="157">
        <v>0</v>
      </c>
      <c r="N22" s="157">
        <v>0</v>
      </c>
      <c r="O22" s="157">
        <v>0</v>
      </c>
      <c r="P22" s="157">
        <v>0</v>
      </c>
      <c r="Q22" s="157">
        <v>0</v>
      </c>
      <c r="R22" s="157">
        <v>0</v>
      </c>
      <c r="S22" s="157">
        <v>0</v>
      </c>
      <c r="T22" s="157">
        <v>0</v>
      </c>
      <c r="U22" s="157">
        <v>0</v>
      </c>
      <c r="V22" s="157">
        <v>0</v>
      </c>
      <c r="W22" s="157">
        <v>0</v>
      </c>
      <c r="X22" s="157">
        <v>0</v>
      </c>
      <c r="Y22" s="157">
        <v>0</v>
      </c>
      <c r="Z22" s="157">
        <v>0</v>
      </c>
      <c r="AA22" s="157">
        <v>0</v>
      </c>
      <c r="AB22" s="157">
        <v>0</v>
      </c>
      <c r="AC22" s="157">
        <v>0</v>
      </c>
      <c r="AD22" s="157">
        <v>0</v>
      </c>
      <c r="AE22" s="157">
        <v>0</v>
      </c>
      <c r="AF22" s="157">
        <v>0</v>
      </c>
      <c r="AG22" s="157">
        <v>0</v>
      </c>
      <c r="AH22" s="36">
        <v>0</v>
      </c>
      <c r="AI22" s="157">
        <v>0</v>
      </c>
      <c r="AJ22" s="204">
        <v>0</v>
      </c>
      <c r="AK22" s="191">
        <v>0</v>
      </c>
      <c r="AL22" s="191">
        <v>0</v>
      </c>
      <c r="AM22" s="191">
        <v>0</v>
      </c>
      <c r="AN22" s="191">
        <v>0</v>
      </c>
      <c r="AO22" s="191">
        <v>0</v>
      </c>
      <c r="AP22" s="191">
        <v>0</v>
      </c>
      <c r="AQ22" s="191">
        <v>0</v>
      </c>
    </row>
    <row r="23" spans="1:43" ht="18">
      <c r="A23" s="46" t="s">
        <v>15</v>
      </c>
      <c r="B23" s="157">
        <v>0</v>
      </c>
      <c r="C23" s="157">
        <v>0</v>
      </c>
      <c r="D23" s="157">
        <v>0</v>
      </c>
      <c r="E23" s="157">
        <v>0</v>
      </c>
      <c r="F23" s="157">
        <v>0</v>
      </c>
      <c r="G23" s="157">
        <v>0</v>
      </c>
      <c r="H23" s="157">
        <v>0</v>
      </c>
      <c r="I23" s="157">
        <v>0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57">
        <v>0</v>
      </c>
      <c r="Q23" s="157">
        <v>0</v>
      </c>
      <c r="R23" s="157">
        <v>0</v>
      </c>
      <c r="S23" s="157">
        <v>0</v>
      </c>
      <c r="T23" s="157">
        <v>0</v>
      </c>
      <c r="U23" s="157">
        <v>0</v>
      </c>
      <c r="V23" s="157">
        <v>0</v>
      </c>
      <c r="W23" s="157">
        <v>0</v>
      </c>
      <c r="X23" s="157">
        <v>0</v>
      </c>
      <c r="Y23" s="157">
        <v>0</v>
      </c>
      <c r="Z23" s="157">
        <v>0</v>
      </c>
      <c r="AA23" s="157">
        <v>0</v>
      </c>
      <c r="AB23" s="157">
        <v>0</v>
      </c>
      <c r="AC23" s="157">
        <v>0</v>
      </c>
      <c r="AD23" s="157">
        <v>0</v>
      </c>
      <c r="AE23" s="157">
        <v>0</v>
      </c>
      <c r="AF23" s="157">
        <v>0</v>
      </c>
      <c r="AG23" s="157">
        <v>0</v>
      </c>
      <c r="AH23" s="36">
        <v>0</v>
      </c>
      <c r="AI23" s="157">
        <v>0</v>
      </c>
      <c r="AJ23" s="204">
        <v>0</v>
      </c>
      <c r="AK23" s="191">
        <v>0</v>
      </c>
      <c r="AL23" s="191">
        <v>0</v>
      </c>
      <c r="AM23" s="191">
        <v>0</v>
      </c>
      <c r="AN23" s="191">
        <v>0</v>
      </c>
      <c r="AO23" s="191">
        <v>0</v>
      </c>
      <c r="AP23" s="191">
        <v>0</v>
      </c>
      <c r="AQ23" s="191">
        <v>0</v>
      </c>
    </row>
    <row r="24" spans="1:43" ht="18">
      <c r="A24" s="46" t="s">
        <v>16</v>
      </c>
      <c r="B24" s="157">
        <v>0</v>
      </c>
      <c r="C24" s="157">
        <v>0</v>
      </c>
      <c r="D24" s="157">
        <v>0</v>
      </c>
      <c r="E24" s="157">
        <v>0</v>
      </c>
      <c r="F24" s="157">
        <v>0</v>
      </c>
      <c r="G24" s="157">
        <v>0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57">
        <v>0</v>
      </c>
      <c r="N24" s="157">
        <v>0</v>
      </c>
      <c r="O24" s="157">
        <v>0</v>
      </c>
      <c r="P24" s="157">
        <v>0</v>
      </c>
      <c r="Q24" s="157">
        <v>0</v>
      </c>
      <c r="R24" s="157">
        <v>0</v>
      </c>
      <c r="S24" s="157">
        <v>0</v>
      </c>
      <c r="T24" s="157">
        <v>0</v>
      </c>
      <c r="U24" s="157">
        <v>0</v>
      </c>
      <c r="V24" s="157">
        <v>0</v>
      </c>
      <c r="W24" s="157">
        <v>0</v>
      </c>
      <c r="X24" s="157">
        <v>0</v>
      </c>
      <c r="Y24" s="157">
        <v>0</v>
      </c>
      <c r="Z24" s="157">
        <v>0</v>
      </c>
      <c r="AA24" s="157">
        <v>0</v>
      </c>
      <c r="AB24" s="157">
        <v>0</v>
      </c>
      <c r="AC24" s="157">
        <v>0</v>
      </c>
      <c r="AD24" s="157">
        <v>0</v>
      </c>
      <c r="AE24" s="157">
        <v>0</v>
      </c>
      <c r="AF24" s="157">
        <v>0</v>
      </c>
      <c r="AG24" s="157">
        <v>0</v>
      </c>
      <c r="AH24" s="36">
        <v>0</v>
      </c>
      <c r="AI24" s="157">
        <v>0</v>
      </c>
      <c r="AJ24" s="204">
        <v>0</v>
      </c>
      <c r="AK24" s="191">
        <v>0</v>
      </c>
      <c r="AL24" s="191">
        <v>0</v>
      </c>
      <c r="AM24" s="191">
        <v>0</v>
      </c>
      <c r="AN24" s="191">
        <v>0</v>
      </c>
      <c r="AO24" s="191">
        <v>0</v>
      </c>
      <c r="AP24" s="191">
        <v>0</v>
      </c>
      <c r="AQ24" s="191">
        <v>0</v>
      </c>
    </row>
    <row r="25" spans="1:43" ht="15.75">
      <c r="A25" s="46" t="s">
        <v>165</v>
      </c>
      <c r="B25" s="155">
        <v>1263.5526957243542</v>
      </c>
      <c r="C25" s="155">
        <v>1284.6545611295285</v>
      </c>
      <c r="D25" s="155">
        <v>1267.2123506122134</v>
      </c>
      <c r="E25" s="155">
        <v>1348.3002688251913</v>
      </c>
      <c r="F25" s="155">
        <v>1399.5864333370505</v>
      </c>
      <c r="G25" s="155">
        <v>1338.8683054948801</v>
      </c>
      <c r="H25" s="158">
        <v>1409.9562287991603</v>
      </c>
      <c r="I25" s="155">
        <v>1463.68469871588</v>
      </c>
      <c r="J25" s="155">
        <v>1477.9219527348</v>
      </c>
      <c r="K25" s="155">
        <v>1449.2155205572562</v>
      </c>
      <c r="L25" s="155">
        <v>1456.6893108126799</v>
      </c>
      <c r="M25" s="155">
        <v>1473.8975126179162</v>
      </c>
      <c r="N25" s="155">
        <v>1485.3396344463201</v>
      </c>
      <c r="O25" s="155">
        <v>1483.5604788969074</v>
      </c>
      <c r="P25" s="159">
        <v>1446.1406909145455</v>
      </c>
      <c r="Q25" s="155">
        <v>1403.2911035654809</v>
      </c>
      <c r="R25" s="155">
        <v>1338.6097410242483</v>
      </c>
      <c r="S25" s="155">
        <v>1362.3494515427371</v>
      </c>
      <c r="T25" s="155">
        <v>1364.6277074173677</v>
      </c>
      <c r="U25" s="155">
        <v>1374.037349208248</v>
      </c>
      <c r="V25" s="155">
        <v>1400.4672660534707</v>
      </c>
      <c r="W25" s="155">
        <v>1427.203048446215</v>
      </c>
      <c r="X25" s="155">
        <v>1434.7834352122977</v>
      </c>
      <c r="Y25" s="155">
        <v>1394.4941168286057</v>
      </c>
      <c r="Z25" s="155">
        <v>1418.2035347640037</v>
      </c>
      <c r="AA25" s="155">
        <v>1465.5550961455137</v>
      </c>
      <c r="AB25" s="155">
        <v>1524.477267812723</v>
      </c>
      <c r="AC25" s="155">
        <v>1533.614597775706</v>
      </c>
      <c r="AD25" s="155">
        <v>1582.475566792032</v>
      </c>
      <c r="AE25" s="155">
        <v>1544.797430879234</v>
      </c>
      <c r="AF25" s="155">
        <v>1537.180379086582</v>
      </c>
      <c r="AG25" s="155">
        <v>1535.92989900958</v>
      </c>
      <c r="AH25" s="36">
        <v>1560.1555771012415</v>
      </c>
      <c r="AI25" s="36">
        <v>1566.97536456177</v>
      </c>
      <c r="AJ25" s="205">
        <v>1563.829948845266</v>
      </c>
      <c r="AK25" s="190">
        <v>1590.5801984254051</v>
      </c>
      <c r="AL25" s="190">
        <v>1599.7207254867753</v>
      </c>
      <c r="AM25" s="190">
        <v>1620.2398989009855</v>
      </c>
      <c r="AN25" s="190">
        <v>1673.8858661143738</v>
      </c>
      <c r="AO25" s="190">
        <v>1716.5734369959532</v>
      </c>
      <c r="AP25" s="190">
        <v>1717.94227201645</v>
      </c>
      <c r="AQ25" s="190">
        <v>1740.4886803549543</v>
      </c>
    </row>
    <row r="26" spans="1:43" ht="15.75">
      <c r="A26" s="46" t="s">
        <v>166</v>
      </c>
      <c r="B26" s="155">
        <v>121037.55180473856</v>
      </c>
      <c r="C26" s="155">
        <v>123832.35134587997</v>
      </c>
      <c r="D26" s="155">
        <v>124647.45212397385</v>
      </c>
      <c r="E26" s="155">
        <v>132460.8529025645</v>
      </c>
      <c r="F26" s="155">
        <v>137670.30952773872</v>
      </c>
      <c r="G26" s="155">
        <v>167007.9824160179</v>
      </c>
      <c r="H26" s="155">
        <v>177898.00529944967</v>
      </c>
      <c r="I26" s="155">
        <v>187948.121967425</v>
      </c>
      <c r="J26" s="155">
        <v>189301.78136615106</v>
      </c>
      <c r="K26" s="155">
        <v>184893.12109581367</v>
      </c>
      <c r="L26" s="155">
        <v>187198.86128793418</v>
      </c>
      <c r="M26" s="155">
        <v>187441.22193578424</v>
      </c>
      <c r="N26" s="155">
        <v>193663.06135687602</v>
      </c>
      <c r="O26" s="155">
        <v>194549.03149853586</v>
      </c>
      <c r="P26" s="155">
        <v>193326.30288989536</v>
      </c>
      <c r="Q26" s="155">
        <v>188723.8838702283</v>
      </c>
      <c r="R26" s="155">
        <v>181500.58814641132</v>
      </c>
      <c r="S26" s="155">
        <v>183130.37745314706</v>
      </c>
      <c r="T26" s="155">
        <v>184766.8224837648</v>
      </c>
      <c r="U26" s="155">
        <v>185754.46237818684</v>
      </c>
      <c r="V26" s="155">
        <v>206415.76871629333</v>
      </c>
      <c r="W26" s="155">
        <v>209218.6678654099</v>
      </c>
      <c r="X26" s="155">
        <v>209757.79329167877</v>
      </c>
      <c r="Y26" s="155">
        <v>205158.113883453</v>
      </c>
      <c r="Z26" s="155">
        <v>206811.53841562968</v>
      </c>
      <c r="AA26" s="155">
        <v>210990.83900815787</v>
      </c>
      <c r="AB26" s="155">
        <v>216484.4079383774</v>
      </c>
      <c r="AC26" s="155">
        <v>216696.16570109272</v>
      </c>
      <c r="AD26" s="155">
        <v>220406.2342781762</v>
      </c>
      <c r="AE26" s="155">
        <v>215241.91206288006</v>
      </c>
      <c r="AF26" s="155">
        <v>213494.63144320514</v>
      </c>
      <c r="AG26" s="155">
        <v>214011.20732788922</v>
      </c>
      <c r="AH26" s="36">
        <v>215189.14865953027</v>
      </c>
      <c r="AI26" s="36">
        <v>215666.73236656882</v>
      </c>
      <c r="AJ26" s="205">
        <v>213126.59654952385</v>
      </c>
      <c r="AK26" s="190">
        <v>216003.67728062117</v>
      </c>
      <c r="AL26" s="190">
        <v>216330.5872449395</v>
      </c>
      <c r="AM26" s="190">
        <v>216882.22449096438</v>
      </c>
      <c r="AN26" s="190">
        <v>220364.63904482464</v>
      </c>
      <c r="AO26" s="190">
        <v>224118.71156163278</v>
      </c>
      <c r="AP26" s="190">
        <v>221621.6464858428</v>
      </c>
      <c r="AQ26" s="190">
        <v>223544.13141522574</v>
      </c>
    </row>
    <row r="27" spans="1:43" ht="15.75">
      <c r="A27" s="92" t="s">
        <v>33</v>
      </c>
      <c r="B27" s="155">
        <f aca="true" t="shared" si="6" ref="B27:AC27">SUM(B28,B31)</f>
        <v>7647.456335715695</v>
      </c>
      <c r="C27" s="155">
        <f t="shared" si="6"/>
        <v>7284.099341375428</v>
      </c>
      <c r="D27" s="155">
        <f t="shared" si="6"/>
        <v>7036.516345463862</v>
      </c>
      <c r="E27" s="155">
        <f t="shared" si="6"/>
        <v>6625.92881565549</v>
      </c>
      <c r="F27" s="155">
        <f t="shared" si="6"/>
        <v>4207.50204301687</v>
      </c>
      <c r="G27" s="155">
        <f t="shared" si="6"/>
        <v>4085.63913384251</v>
      </c>
      <c r="H27" s="155">
        <f t="shared" si="6"/>
        <v>3580.0273860649204</v>
      </c>
      <c r="I27" s="155">
        <f t="shared" si="6"/>
        <v>2683.900351785763</v>
      </c>
      <c r="J27" s="155">
        <f t="shared" si="6"/>
        <v>2813.18004</v>
      </c>
      <c r="K27" s="155">
        <f t="shared" si="6"/>
        <v>2767.413</v>
      </c>
      <c r="L27" s="155">
        <f t="shared" si="6"/>
        <v>2765.06274</v>
      </c>
      <c r="M27" s="155">
        <f t="shared" si="6"/>
        <v>2591.3391226</v>
      </c>
      <c r="N27" s="155">
        <f t="shared" si="6"/>
        <v>2617.1378</v>
      </c>
      <c r="O27" s="155">
        <f t="shared" si="6"/>
        <v>2434.39744028</v>
      </c>
      <c r="P27" s="155">
        <f t="shared" si="6"/>
        <v>2395.3965954</v>
      </c>
      <c r="Q27" s="155">
        <f t="shared" si="6"/>
        <v>2410.068722</v>
      </c>
      <c r="R27" s="155">
        <f t="shared" si="6"/>
        <v>2345.3326542000004</v>
      </c>
      <c r="S27" s="155">
        <f t="shared" si="6"/>
        <v>2371.609815716331</v>
      </c>
      <c r="T27" s="155">
        <f t="shared" si="6"/>
        <v>2328.0063868999964</v>
      </c>
      <c r="U27" s="155">
        <f t="shared" si="6"/>
        <v>2249.396514027892</v>
      </c>
      <c r="V27" s="155">
        <f t="shared" si="6"/>
        <v>2238.9706522534093</v>
      </c>
      <c r="W27" s="155">
        <f t="shared" si="6"/>
        <v>2175.3172851725767</v>
      </c>
      <c r="X27" s="155">
        <f t="shared" si="6"/>
        <v>2229.2904508427027</v>
      </c>
      <c r="Y27" s="155">
        <f t="shared" si="6"/>
        <v>2148.1173577286036</v>
      </c>
      <c r="Z27" s="155">
        <f t="shared" si="6"/>
        <v>2012.8571225016144</v>
      </c>
      <c r="AA27" s="155">
        <f t="shared" si="6"/>
        <v>2165.7698824788304</v>
      </c>
      <c r="AB27" s="155">
        <f t="shared" si="6"/>
        <v>2163.471848577507</v>
      </c>
      <c r="AC27" s="155">
        <f t="shared" si="6"/>
        <v>2007.9502077917025</v>
      </c>
      <c r="AD27" s="155">
        <v>2020.856961430471</v>
      </c>
      <c r="AE27" s="155">
        <v>1983.1995604344468</v>
      </c>
      <c r="AF27" s="155">
        <v>1951.7059854698389</v>
      </c>
      <c r="AG27" s="155">
        <v>1867.63656922429</v>
      </c>
      <c r="AH27" s="36">
        <v>1874.472408761176</v>
      </c>
      <c r="AI27" s="154">
        <v>1781.257308526237</v>
      </c>
      <c r="AJ27" s="205">
        <v>1775.051342343466</v>
      </c>
      <c r="AK27" s="190">
        <v>1597.6052383278363</v>
      </c>
      <c r="AL27" s="190">
        <v>1612.226521086244</v>
      </c>
      <c r="AM27" s="190">
        <v>1626.2037383747108</v>
      </c>
      <c r="AN27" s="190">
        <v>1640.5430076308037</v>
      </c>
      <c r="AO27" s="190">
        <v>1441.3681749938828</v>
      </c>
      <c r="AP27" s="190">
        <v>1451.9373891526966</v>
      </c>
      <c r="AQ27" s="190">
        <v>1468.3350235814348</v>
      </c>
    </row>
    <row r="28" spans="1:43" ht="18">
      <c r="A28" s="92" t="s">
        <v>3</v>
      </c>
      <c r="B28" s="154">
        <f aca="true" t="shared" si="7" ref="B28:AC28">SUM(B29,B30)</f>
        <v>0</v>
      </c>
      <c r="C28" s="154">
        <f t="shared" si="7"/>
        <v>0</v>
      </c>
      <c r="D28" s="154">
        <f t="shared" si="7"/>
        <v>0</v>
      </c>
      <c r="E28" s="154">
        <f t="shared" si="7"/>
        <v>0</v>
      </c>
      <c r="F28" s="157">
        <f t="shared" si="7"/>
        <v>0</v>
      </c>
      <c r="G28" s="157">
        <f t="shared" si="7"/>
        <v>0</v>
      </c>
      <c r="H28" s="157">
        <f t="shared" si="7"/>
        <v>0</v>
      </c>
      <c r="I28" s="157">
        <f t="shared" si="7"/>
        <v>0</v>
      </c>
      <c r="J28" s="157">
        <f t="shared" si="7"/>
        <v>0</v>
      </c>
      <c r="K28" s="157">
        <f t="shared" si="7"/>
        <v>0</v>
      </c>
      <c r="L28" s="157">
        <f t="shared" si="7"/>
        <v>0</v>
      </c>
      <c r="M28" s="157">
        <f t="shared" si="7"/>
        <v>0</v>
      </c>
      <c r="N28" s="157">
        <f t="shared" si="7"/>
        <v>0</v>
      </c>
      <c r="O28" s="157">
        <f t="shared" si="7"/>
        <v>0</v>
      </c>
      <c r="P28" s="157">
        <f t="shared" si="7"/>
        <v>0</v>
      </c>
      <c r="Q28" s="157">
        <f t="shared" si="7"/>
        <v>0</v>
      </c>
      <c r="R28" s="157">
        <f t="shared" si="7"/>
        <v>0</v>
      </c>
      <c r="S28" s="157">
        <f t="shared" si="7"/>
        <v>0</v>
      </c>
      <c r="T28" s="157">
        <f t="shared" si="7"/>
        <v>0</v>
      </c>
      <c r="U28" s="157">
        <f t="shared" si="7"/>
        <v>0</v>
      </c>
      <c r="V28" s="157">
        <f t="shared" si="7"/>
        <v>0</v>
      </c>
      <c r="W28" s="157">
        <f t="shared" si="7"/>
        <v>0</v>
      </c>
      <c r="X28" s="157">
        <f t="shared" si="7"/>
        <v>0</v>
      </c>
      <c r="Y28" s="157">
        <f t="shared" si="7"/>
        <v>0</v>
      </c>
      <c r="Z28" s="157">
        <f t="shared" si="7"/>
        <v>0</v>
      </c>
      <c r="AA28" s="157">
        <f t="shared" si="7"/>
        <v>0</v>
      </c>
      <c r="AB28" s="157">
        <f t="shared" si="7"/>
        <v>0</v>
      </c>
      <c r="AC28" s="157">
        <f t="shared" si="7"/>
        <v>0</v>
      </c>
      <c r="AD28" s="157">
        <v>0</v>
      </c>
      <c r="AE28" s="157">
        <v>0</v>
      </c>
      <c r="AF28" s="157">
        <v>0</v>
      </c>
      <c r="AG28" s="157">
        <v>0</v>
      </c>
      <c r="AH28" s="36">
        <v>0</v>
      </c>
      <c r="AI28" s="157">
        <v>0</v>
      </c>
      <c r="AJ28" s="204">
        <v>0</v>
      </c>
      <c r="AK28" s="191">
        <v>0</v>
      </c>
      <c r="AL28" s="191">
        <v>0</v>
      </c>
      <c r="AM28" s="191">
        <v>0</v>
      </c>
      <c r="AN28" s="191">
        <v>0</v>
      </c>
      <c r="AO28" s="191">
        <v>0</v>
      </c>
      <c r="AP28" s="191">
        <v>0</v>
      </c>
      <c r="AQ28" s="191">
        <v>0</v>
      </c>
    </row>
    <row r="29" spans="1:43" ht="18">
      <c r="A29" s="46" t="s">
        <v>18</v>
      </c>
      <c r="B29" s="157">
        <v>0</v>
      </c>
      <c r="C29" s="157">
        <v>0</v>
      </c>
      <c r="D29" s="157">
        <v>0</v>
      </c>
      <c r="E29" s="157">
        <v>0</v>
      </c>
      <c r="F29" s="157">
        <v>0</v>
      </c>
      <c r="G29" s="157">
        <v>0</v>
      </c>
      <c r="H29" s="157">
        <v>0</v>
      </c>
      <c r="I29" s="157">
        <v>0</v>
      </c>
      <c r="J29" s="157">
        <v>0</v>
      </c>
      <c r="K29" s="157">
        <v>0</v>
      </c>
      <c r="L29" s="157">
        <v>0</v>
      </c>
      <c r="M29" s="157">
        <v>0</v>
      </c>
      <c r="N29" s="157">
        <v>0</v>
      </c>
      <c r="O29" s="157">
        <v>0</v>
      </c>
      <c r="P29" s="157">
        <v>0</v>
      </c>
      <c r="Q29" s="157">
        <v>0</v>
      </c>
      <c r="R29" s="157">
        <v>0</v>
      </c>
      <c r="S29" s="157">
        <v>0</v>
      </c>
      <c r="T29" s="157">
        <v>0</v>
      </c>
      <c r="U29" s="157">
        <v>0</v>
      </c>
      <c r="V29" s="157">
        <v>0</v>
      </c>
      <c r="W29" s="157">
        <v>0</v>
      </c>
      <c r="X29" s="157">
        <v>0</v>
      </c>
      <c r="Y29" s="157">
        <v>0</v>
      </c>
      <c r="Z29" s="157">
        <v>0</v>
      </c>
      <c r="AA29" s="157">
        <v>0</v>
      </c>
      <c r="AB29" s="157">
        <v>0</v>
      </c>
      <c r="AC29" s="157">
        <v>0</v>
      </c>
      <c r="AD29" s="157">
        <v>0</v>
      </c>
      <c r="AE29" s="157">
        <v>0</v>
      </c>
      <c r="AF29" s="157">
        <v>0</v>
      </c>
      <c r="AG29" s="157">
        <v>0</v>
      </c>
      <c r="AH29" s="36">
        <v>0</v>
      </c>
      <c r="AI29" s="157">
        <v>0</v>
      </c>
      <c r="AJ29" s="204">
        <v>0</v>
      </c>
      <c r="AK29" s="191">
        <v>0</v>
      </c>
      <c r="AL29" s="191">
        <v>0</v>
      </c>
      <c r="AM29" s="191">
        <v>0</v>
      </c>
      <c r="AN29" s="191">
        <v>0</v>
      </c>
      <c r="AO29" s="191">
        <v>0</v>
      </c>
      <c r="AP29" s="191">
        <v>0</v>
      </c>
      <c r="AQ29" s="191">
        <v>0</v>
      </c>
    </row>
    <row r="30" spans="1:43" ht="18">
      <c r="A30" s="46" t="s">
        <v>25</v>
      </c>
      <c r="B30" s="157">
        <v>0</v>
      </c>
      <c r="C30" s="157">
        <v>0</v>
      </c>
      <c r="D30" s="157">
        <v>0</v>
      </c>
      <c r="E30" s="157">
        <v>0</v>
      </c>
      <c r="F30" s="157">
        <v>0</v>
      </c>
      <c r="G30" s="157">
        <v>0</v>
      </c>
      <c r="H30" s="157">
        <v>0</v>
      </c>
      <c r="I30" s="157">
        <v>0</v>
      </c>
      <c r="J30" s="157">
        <v>0</v>
      </c>
      <c r="K30" s="157">
        <v>0</v>
      </c>
      <c r="L30" s="157">
        <v>0</v>
      </c>
      <c r="M30" s="157">
        <v>0</v>
      </c>
      <c r="N30" s="157">
        <v>0</v>
      </c>
      <c r="O30" s="157">
        <v>0</v>
      </c>
      <c r="P30" s="157">
        <v>0</v>
      </c>
      <c r="Q30" s="157">
        <v>0</v>
      </c>
      <c r="R30" s="157">
        <v>0</v>
      </c>
      <c r="S30" s="157">
        <v>0</v>
      </c>
      <c r="T30" s="157">
        <v>0</v>
      </c>
      <c r="U30" s="157">
        <v>0</v>
      </c>
      <c r="V30" s="157">
        <v>0</v>
      </c>
      <c r="W30" s="157">
        <v>0</v>
      </c>
      <c r="X30" s="157">
        <v>0</v>
      </c>
      <c r="Y30" s="157">
        <v>0</v>
      </c>
      <c r="Z30" s="157">
        <v>0</v>
      </c>
      <c r="AA30" s="157">
        <v>0</v>
      </c>
      <c r="AB30" s="157">
        <v>0</v>
      </c>
      <c r="AC30" s="157">
        <v>0</v>
      </c>
      <c r="AD30" s="157">
        <v>0</v>
      </c>
      <c r="AE30" s="157">
        <v>0</v>
      </c>
      <c r="AF30" s="157">
        <v>0</v>
      </c>
      <c r="AG30" s="157">
        <v>0</v>
      </c>
      <c r="AH30" s="36">
        <v>0</v>
      </c>
      <c r="AI30" s="157">
        <v>0</v>
      </c>
      <c r="AJ30" s="204">
        <v>0</v>
      </c>
      <c r="AK30" s="191">
        <v>0</v>
      </c>
      <c r="AL30" s="191">
        <v>0</v>
      </c>
      <c r="AM30" s="191">
        <v>0</v>
      </c>
      <c r="AN30" s="191">
        <v>0</v>
      </c>
      <c r="AO30" s="191">
        <v>0</v>
      </c>
      <c r="AP30" s="191">
        <v>0</v>
      </c>
      <c r="AQ30" s="191">
        <v>0</v>
      </c>
    </row>
    <row r="31" spans="1:43" ht="15.75">
      <c r="A31" s="92" t="s">
        <v>7</v>
      </c>
      <c r="B31" s="155">
        <f aca="true" t="shared" si="8" ref="B31:AC31">SUM(B32:B35)</f>
        <v>7647.456335715695</v>
      </c>
      <c r="C31" s="155">
        <f t="shared" si="8"/>
        <v>7284.099341375428</v>
      </c>
      <c r="D31" s="155">
        <f t="shared" si="8"/>
        <v>7036.516345463862</v>
      </c>
      <c r="E31" s="155">
        <f t="shared" si="8"/>
        <v>6625.92881565549</v>
      </c>
      <c r="F31" s="155">
        <f t="shared" si="8"/>
        <v>4207.50204301687</v>
      </c>
      <c r="G31" s="155">
        <f t="shared" si="8"/>
        <v>4085.63913384251</v>
      </c>
      <c r="H31" s="155">
        <f t="shared" si="8"/>
        <v>3580.0273860649204</v>
      </c>
      <c r="I31" s="155">
        <f t="shared" si="8"/>
        <v>2683.900351785763</v>
      </c>
      <c r="J31" s="155">
        <f t="shared" si="8"/>
        <v>2813.18004</v>
      </c>
      <c r="K31" s="155">
        <f t="shared" si="8"/>
        <v>2767.413</v>
      </c>
      <c r="L31" s="155">
        <f t="shared" si="8"/>
        <v>2765.06274</v>
      </c>
      <c r="M31" s="155">
        <f t="shared" si="8"/>
        <v>2591.3391226</v>
      </c>
      <c r="N31" s="155">
        <f t="shared" si="8"/>
        <v>2617.1378</v>
      </c>
      <c r="O31" s="155">
        <f t="shared" si="8"/>
        <v>2434.39744028</v>
      </c>
      <c r="P31" s="155">
        <f t="shared" si="8"/>
        <v>2395.3965954</v>
      </c>
      <c r="Q31" s="155">
        <f t="shared" si="8"/>
        <v>2410.068722</v>
      </c>
      <c r="R31" s="155">
        <f t="shared" si="8"/>
        <v>2345.3326542000004</v>
      </c>
      <c r="S31" s="155">
        <f t="shared" si="8"/>
        <v>2371.609815716331</v>
      </c>
      <c r="T31" s="155">
        <f t="shared" si="8"/>
        <v>2328.0063868999964</v>
      </c>
      <c r="U31" s="155">
        <f t="shared" si="8"/>
        <v>2249.396514027892</v>
      </c>
      <c r="V31" s="155">
        <f t="shared" si="8"/>
        <v>2238.9706522534093</v>
      </c>
      <c r="W31" s="155">
        <f t="shared" si="8"/>
        <v>2175.3172851725767</v>
      </c>
      <c r="X31" s="155">
        <f t="shared" si="8"/>
        <v>2229.2904508427027</v>
      </c>
      <c r="Y31" s="155">
        <f t="shared" si="8"/>
        <v>2148.1173577286036</v>
      </c>
      <c r="Z31" s="155">
        <f t="shared" si="8"/>
        <v>2012.8571225016144</v>
      </c>
      <c r="AA31" s="155">
        <f t="shared" si="8"/>
        <v>2165.7698824788304</v>
      </c>
      <c r="AB31" s="155">
        <f t="shared" si="8"/>
        <v>2163.471848577507</v>
      </c>
      <c r="AC31" s="155">
        <f t="shared" si="8"/>
        <v>2007.9502077917025</v>
      </c>
      <c r="AD31" s="155">
        <v>2020.856961430471</v>
      </c>
      <c r="AE31" s="155">
        <v>1983.1995604344468</v>
      </c>
      <c r="AF31" s="155">
        <v>1951.7059854698389</v>
      </c>
      <c r="AG31" s="155">
        <v>1867.63656922429</v>
      </c>
      <c r="AH31" s="36">
        <v>1874.472408761176</v>
      </c>
      <c r="AI31" s="36">
        <v>1781.257308526237</v>
      </c>
      <c r="AJ31" s="205">
        <v>1775.051342343466</v>
      </c>
      <c r="AK31" s="190">
        <v>1597.6052383278363</v>
      </c>
      <c r="AL31" s="190">
        <v>1612.226521086244</v>
      </c>
      <c r="AM31" s="190">
        <v>1626.2037383747108</v>
      </c>
      <c r="AN31" s="190">
        <v>1640.5430076308037</v>
      </c>
      <c r="AO31" s="190">
        <v>1441.3681749938828</v>
      </c>
      <c r="AP31" s="190">
        <v>1451.9373891526966</v>
      </c>
      <c r="AQ31" s="190">
        <v>1468.3350235814348</v>
      </c>
    </row>
    <row r="32" spans="1:43" ht="18">
      <c r="A32" s="46" t="s">
        <v>19</v>
      </c>
      <c r="B32" s="155">
        <v>2949.283056227597</v>
      </c>
      <c r="C32" s="155">
        <v>2546.208766380603</v>
      </c>
      <c r="D32" s="155">
        <v>2217.610010392763</v>
      </c>
      <c r="E32" s="155">
        <v>1494.7543610254902</v>
      </c>
      <c r="F32" s="155">
        <v>1563.6720430168702</v>
      </c>
      <c r="G32" s="155">
        <v>1498.5056128425101</v>
      </c>
      <c r="H32" s="155">
        <v>778.1254860649203</v>
      </c>
      <c r="I32" s="157">
        <v>0</v>
      </c>
      <c r="J32" s="157">
        <v>0</v>
      </c>
      <c r="K32" s="157">
        <v>0</v>
      </c>
      <c r="L32" s="157">
        <v>0</v>
      </c>
      <c r="M32" s="157">
        <v>0</v>
      </c>
      <c r="N32" s="157">
        <v>0</v>
      </c>
      <c r="O32" s="157">
        <v>0</v>
      </c>
      <c r="P32" s="157">
        <v>0</v>
      </c>
      <c r="Q32" s="157">
        <v>0</v>
      </c>
      <c r="R32" s="157">
        <v>0</v>
      </c>
      <c r="S32" s="157">
        <v>0</v>
      </c>
      <c r="T32" s="157">
        <v>0</v>
      </c>
      <c r="U32" s="157">
        <v>0</v>
      </c>
      <c r="V32" s="157">
        <v>0</v>
      </c>
      <c r="W32" s="157">
        <v>0</v>
      </c>
      <c r="X32" s="157">
        <v>0</v>
      </c>
      <c r="Y32" s="157">
        <v>0</v>
      </c>
      <c r="Z32" s="157">
        <v>0</v>
      </c>
      <c r="AA32" s="157">
        <v>0</v>
      </c>
      <c r="AB32" s="157">
        <v>0</v>
      </c>
      <c r="AC32" s="157">
        <v>0</v>
      </c>
      <c r="AD32" s="157">
        <v>0</v>
      </c>
      <c r="AE32" s="157">
        <v>0</v>
      </c>
      <c r="AF32" s="157">
        <v>0</v>
      </c>
      <c r="AG32" s="157">
        <v>0</v>
      </c>
      <c r="AH32" s="36">
        <v>0</v>
      </c>
      <c r="AI32" s="157">
        <v>0</v>
      </c>
      <c r="AJ32" s="204">
        <v>0</v>
      </c>
      <c r="AK32" s="191">
        <v>0</v>
      </c>
      <c r="AL32" s="191">
        <v>0</v>
      </c>
      <c r="AM32" s="191">
        <v>0</v>
      </c>
      <c r="AN32" s="191">
        <v>0</v>
      </c>
      <c r="AO32" s="191">
        <v>0</v>
      </c>
      <c r="AP32" s="191">
        <v>0</v>
      </c>
      <c r="AQ32" s="191">
        <v>0</v>
      </c>
    </row>
    <row r="33" spans="1:43" ht="18" hidden="1">
      <c r="A33" s="46" t="s">
        <v>20</v>
      </c>
      <c r="B33" s="157">
        <v>0</v>
      </c>
      <c r="C33" s="157">
        <v>0</v>
      </c>
      <c r="D33" s="157">
        <v>0</v>
      </c>
      <c r="E33" s="157">
        <v>0</v>
      </c>
      <c r="F33" s="157">
        <v>0</v>
      </c>
      <c r="G33" s="157">
        <v>0</v>
      </c>
      <c r="H33" s="157">
        <v>0</v>
      </c>
      <c r="I33" s="157">
        <v>0</v>
      </c>
      <c r="J33" s="157">
        <v>0</v>
      </c>
      <c r="K33" s="157">
        <v>0</v>
      </c>
      <c r="L33" s="157">
        <v>0</v>
      </c>
      <c r="M33" s="157">
        <v>0</v>
      </c>
      <c r="N33" s="157">
        <v>0</v>
      </c>
      <c r="O33" s="157">
        <v>0</v>
      </c>
      <c r="P33" s="157">
        <v>0</v>
      </c>
      <c r="Q33" s="157">
        <v>0</v>
      </c>
      <c r="R33" s="157">
        <v>0</v>
      </c>
      <c r="S33" s="157">
        <v>0</v>
      </c>
      <c r="T33" s="157">
        <v>0</v>
      </c>
      <c r="U33" s="157">
        <v>0</v>
      </c>
      <c r="V33" s="157">
        <v>0</v>
      </c>
      <c r="W33" s="157">
        <v>0</v>
      </c>
      <c r="X33" s="157">
        <v>0</v>
      </c>
      <c r="Y33" s="157">
        <v>0</v>
      </c>
      <c r="Z33" s="157">
        <v>0</v>
      </c>
      <c r="AA33" s="157">
        <v>0</v>
      </c>
      <c r="AB33" s="157">
        <v>0</v>
      </c>
      <c r="AC33" s="157">
        <v>0</v>
      </c>
      <c r="AD33" s="157">
        <v>0</v>
      </c>
      <c r="AE33" s="157">
        <v>0</v>
      </c>
      <c r="AF33" s="157">
        <v>0</v>
      </c>
      <c r="AG33" s="157">
        <v>0</v>
      </c>
      <c r="AH33" s="36">
        <v>0</v>
      </c>
      <c r="AI33" s="36">
        <v>0</v>
      </c>
      <c r="AJ33" s="205">
        <v>0</v>
      </c>
      <c r="AK33" s="191">
        <v>0</v>
      </c>
      <c r="AL33" s="191">
        <v>0</v>
      </c>
      <c r="AM33" s="191">
        <v>0</v>
      </c>
      <c r="AN33" s="191">
        <v>0</v>
      </c>
      <c r="AO33" s="191">
        <v>0</v>
      </c>
      <c r="AP33" s="191">
        <v>0</v>
      </c>
      <c r="AQ33" s="191">
        <v>0</v>
      </c>
    </row>
    <row r="34" spans="1:43" ht="15.75">
      <c r="A34" s="46" t="s">
        <v>140</v>
      </c>
      <c r="B34" s="155">
        <v>4698.173279488098</v>
      </c>
      <c r="C34" s="155">
        <v>4737.890574994825</v>
      </c>
      <c r="D34" s="155">
        <v>4818.906335071099</v>
      </c>
      <c r="E34" s="155">
        <v>5131.17445463</v>
      </c>
      <c r="F34" s="155">
        <v>2643.83</v>
      </c>
      <c r="G34" s="155">
        <v>2587.133521</v>
      </c>
      <c r="H34" s="155">
        <v>2801.9019</v>
      </c>
      <c r="I34" s="155">
        <v>2683.900351785763</v>
      </c>
      <c r="J34" s="155">
        <v>2813.18004</v>
      </c>
      <c r="K34" s="155">
        <v>2767.413</v>
      </c>
      <c r="L34" s="155">
        <v>2765.06274</v>
      </c>
      <c r="M34" s="155">
        <v>2591.3391226</v>
      </c>
      <c r="N34" s="155">
        <v>2617.1378</v>
      </c>
      <c r="O34" s="155">
        <v>2434.39744028</v>
      </c>
      <c r="P34" s="155">
        <v>2395.3965954</v>
      </c>
      <c r="Q34" s="155">
        <v>2410.068722</v>
      </c>
      <c r="R34" s="155">
        <v>2345.3326542000004</v>
      </c>
      <c r="S34" s="155">
        <v>2371.609815716331</v>
      </c>
      <c r="T34" s="155">
        <v>2328.0063868999964</v>
      </c>
      <c r="U34" s="155">
        <v>2249.396514027892</v>
      </c>
      <c r="V34" s="155">
        <v>2238.9706522534093</v>
      </c>
      <c r="W34" s="155">
        <v>2175.3172851725767</v>
      </c>
      <c r="X34" s="155">
        <v>2229.2904508427027</v>
      </c>
      <c r="Y34" s="155">
        <v>2148.1173577286036</v>
      </c>
      <c r="Z34" s="155">
        <v>2012.8571225016144</v>
      </c>
      <c r="AA34" s="155">
        <v>2165.7698824788304</v>
      </c>
      <c r="AB34" s="155">
        <v>2163.471848577507</v>
      </c>
      <c r="AC34" s="155">
        <v>2007.9502077917025</v>
      </c>
      <c r="AD34" s="155">
        <v>2020.856961430471</v>
      </c>
      <c r="AE34" s="155">
        <v>1983.1995604344468</v>
      </c>
      <c r="AF34" s="155">
        <v>1951.7059854698389</v>
      </c>
      <c r="AG34" s="155">
        <v>1867.63656922429</v>
      </c>
      <c r="AH34" s="36">
        <v>1874.472408761176</v>
      </c>
      <c r="AI34" s="36">
        <v>1781.257308526237</v>
      </c>
      <c r="AJ34" s="205">
        <v>1775.051342343466</v>
      </c>
      <c r="AK34" s="43">
        <v>1597.6052383278363</v>
      </c>
      <c r="AL34" s="43">
        <v>1612.226521086244</v>
      </c>
      <c r="AM34" s="43">
        <v>1626.2037383747108</v>
      </c>
      <c r="AN34" s="43">
        <v>1640.5430076308037</v>
      </c>
      <c r="AO34" s="43">
        <v>1441.3681749938828</v>
      </c>
      <c r="AP34" s="43">
        <v>1451.9373891526966</v>
      </c>
      <c r="AQ34" s="43">
        <v>1468.3350235814348</v>
      </c>
    </row>
    <row r="35" spans="1:43" ht="18">
      <c r="A35" s="46" t="s">
        <v>168</v>
      </c>
      <c r="B35" s="157">
        <v>0</v>
      </c>
      <c r="C35" s="157">
        <v>0</v>
      </c>
      <c r="D35" s="157">
        <v>0</v>
      </c>
      <c r="E35" s="157">
        <v>0</v>
      </c>
      <c r="F35" s="157">
        <v>0</v>
      </c>
      <c r="G35" s="157">
        <v>0</v>
      </c>
      <c r="H35" s="157">
        <v>0</v>
      </c>
      <c r="I35" s="157">
        <v>0</v>
      </c>
      <c r="J35" s="157">
        <v>0</v>
      </c>
      <c r="K35" s="157">
        <v>0</v>
      </c>
      <c r="L35" s="157">
        <v>0</v>
      </c>
      <c r="M35" s="157">
        <v>0</v>
      </c>
      <c r="N35" s="157">
        <v>0</v>
      </c>
      <c r="O35" s="157">
        <v>0</v>
      </c>
      <c r="P35" s="157">
        <v>0</v>
      </c>
      <c r="Q35" s="157">
        <v>0</v>
      </c>
      <c r="R35" s="157">
        <v>0</v>
      </c>
      <c r="S35" s="157">
        <v>0</v>
      </c>
      <c r="T35" s="157">
        <v>0</v>
      </c>
      <c r="U35" s="157">
        <v>0</v>
      </c>
      <c r="V35" s="157">
        <v>0</v>
      </c>
      <c r="W35" s="157">
        <v>0</v>
      </c>
      <c r="X35" s="157">
        <v>0</v>
      </c>
      <c r="Y35" s="157">
        <v>0</v>
      </c>
      <c r="Z35" s="157">
        <v>0</v>
      </c>
      <c r="AA35" s="157">
        <v>0</v>
      </c>
      <c r="AB35" s="157">
        <v>0</v>
      </c>
      <c r="AC35" s="157">
        <v>0</v>
      </c>
      <c r="AD35" s="157">
        <v>0</v>
      </c>
      <c r="AE35" s="157">
        <v>0</v>
      </c>
      <c r="AF35" s="157">
        <v>0</v>
      </c>
      <c r="AG35" s="157">
        <v>0</v>
      </c>
      <c r="AH35" s="36">
        <v>0</v>
      </c>
      <c r="AI35" s="157">
        <v>0</v>
      </c>
      <c r="AJ35" s="204">
        <v>0</v>
      </c>
      <c r="AK35" s="204">
        <v>0</v>
      </c>
      <c r="AL35" s="204">
        <v>0</v>
      </c>
      <c r="AM35" s="204">
        <v>0</v>
      </c>
      <c r="AN35" s="204">
        <v>0</v>
      </c>
      <c r="AO35" s="204">
        <v>0</v>
      </c>
      <c r="AP35" s="204">
        <v>0</v>
      </c>
      <c r="AQ35" s="204">
        <v>0</v>
      </c>
    </row>
    <row r="36" spans="1:43" ht="15.75">
      <c r="A36" s="92" t="s">
        <v>23</v>
      </c>
      <c r="B36" s="154">
        <f aca="true" t="shared" si="9" ref="B36:AG36">+B6+B27</f>
        <v>417583.7021796553</v>
      </c>
      <c r="C36" s="154">
        <f t="shared" si="9"/>
        <v>429637.1289423701</v>
      </c>
      <c r="D36" s="154">
        <f t="shared" si="9"/>
        <v>435546.4163547843</v>
      </c>
      <c r="E36" s="154">
        <f t="shared" si="9"/>
        <v>464105.3865882061</v>
      </c>
      <c r="F36" s="154">
        <f t="shared" si="9"/>
        <v>476788.25599499623</v>
      </c>
      <c r="G36" s="154">
        <f t="shared" si="9"/>
        <v>512211.83063477714</v>
      </c>
      <c r="H36" s="154">
        <f t="shared" si="9"/>
        <v>546094.1048505632</v>
      </c>
      <c r="I36" s="154">
        <f t="shared" si="9"/>
        <v>607681.4208549539</v>
      </c>
      <c r="J36" s="154">
        <f t="shared" si="9"/>
        <v>618342.5574607769</v>
      </c>
      <c r="K36" s="154">
        <f t="shared" si="9"/>
        <v>607798.3170170129</v>
      </c>
      <c r="L36" s="154">
        <f t="shared" si="9"/>
        <v>611618.3373945225</v>
      </c>
      <c r="M36" s="154">
        <f t="shared" si="9"/>
        <v>615707.6173369476</v>
      </c>
      <c r="N36" s="198">
        <f t="shared" si="9"/>
        <v>653048.5505306388</v>
      </c>
      <c r="O36" s="198">
        <f t="shared" si="9"/>
        <v>658888.6569399793</v>
      </c>
      <c r="P36" s="198">
        <f t="shared" si="9"/>
        <v>660946.2140748737</v>
      </c>
      <c r="Q36" s="198">
        <f t="shared" si="9"/>
        <v>656563.6628139879</v>
      </c>
      <c r="R36" s="198">
        <f t="shared" si="9"/>
        <v>638075.7150277046</v>
      </c>
      <c r="S36" s="198">
        <f t="shared" si="9"/>
        <v>662011.4001981602</v>
      </c>
      <c r="T36" s="154">
        <f t="shared" si="9"/>
        <v>660662.683989319</v>
      </c>
      <c r="U36" s="198">
        <f t="shared" si="9"/>
        <v>691234.4545414202</v>
      </c>
      <c r="V36" s="154">
        <f t="shared" si="9"/>
        <v>720621.3008790688</v>
      </c>
      <c r="W36" s="198">
        <f t="shared" si="9"/>
        <v>730813.0684045402</v>
      </c>
      <c r="X36" s="154">
        <f t="shared" si="9"/>
        <v>736607.0403959199</v>
      </c>
      <c r="Y36" s="154">
        <f t="shared" si="9"/>
        <v>724630.7752612735</v>
      </c>
      <c r="Z36" s="198">
        <f t="shared" si="9"/>
        <v>729097.8550649513</v>
      </c>
      <c r="AA36" s="198">
        <f t="shared" si="9"/>
        <v>754428.3599607685</v>
      </c>
      <c r="AB36" s="198">
        <f t="shared" si="9"/>
        <v>774952.9760502559</v>
      </c>
      <c r="AC36" s="154">
        <f t="shared" si="9"/>
        <v>778292.4266407691</v>
      </c>
      <c r="AD36" s="154">
        <f t="shared" si="9"/>
        <v>795087.7875462788</v>
      </c>
      <c r="AE36" s="154">
        <f t="shared" si="9"/>
        <v>801839.639677738</v>
      </c>
      <c r="AF36" s="154">
        <f t="shared" si="9"/>
        <v>804250.5332715649</v>
      </c>
      <c r="AG36" s="154">
        <f t="shared" si="9"/>
        <v>815659.1488611257</v>
      </c>
      <c r="AH36" s="36">
        <v>842605.2741439127</v>
      </c>
      <c r="AI36" s="36">
        <v>916026.9529510271</v>
      </c>
      <c r="AJ36" s="205">
        <v>927716.5444980443</v>
      </c>
      <c r="AK36" s="205">
        <v>948429.4449204457</v>
      </c>
      <c r="AL36" s="205">
        <v>965054.0081655852</v>
      </c>
      <c r="AM36" s="205">
        <v>977731.4595917675</v>
      </c>
      <c r="AN36" s="205">
        <v>1003103.9910162705</v>
      </c>
      <c r="AO36" s="205">
        <v>1035965.0371945018</v>
      </c>
      <c r="AP36" s="205">
        <v>1037111.0560007376</v>
      </c>
      <c r="AQ36" s="205">
        <v>1048666.5582910543</v>
      </c>
    </row>
    <row r="37" spans="1:43" ht="16.5" thickBot="1">
      <c r="A37" s="50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69"/>
      <c r="N37" s="69"/>
      <c r="O37" s="69"/>
      <c r="P37" s="69"/>
      <c r="Q37" s="69"/>
      <c r="R37" s="69"/>
      <c r="S37" s="164"/>
      <c r="T37" s="69"/>
      <c r="U37" s="164"/>
      <c r="V37" s="69"/>
      <c r="W37" s="164"/>
      <c r="X37" s="164"/>
      <c r="Y37" s="69"/>
      <c r="Z37" s="69"/>
      <c r="AA37" s="69"/>
      <c r="AB37" s="164"/>
      <c r="AC37" s="164"/>
      <c r="AD37" s="164"/>
      <c r="AE37" s="194"/>
      <c r="AF37" s="164"/>
      <c r="AG37" s="164"/>
      <c r="AH37" s="164"/>
      <c r="AI37" s="194"/>
      <c r="AJ37" s="192"/>
      <c r="AK37" s="192"/>
      <c r="AL37" s="192"/>
      <c r="AM37" s="192"/>
      <c r="AN37" s="192"/>
      <c r="AO37" s="192"/>
      <c r="AP37" s="192"/>
      <c r="AQ37" s="192"/>
    </row>
    <row r="38" spans="1:43" ht="15.75">
      <c r="A38" s="162" t="s">
        <v>127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59"/>
      <c r="AA38" s="59"/>
      <c r="AB38" s="59"/>
      <c r="AC38" s="59"/>
      <c r="AD38" s="59"/>
      <c r="AE38" s="2"/>
      <c r="AF38" s="2"/>
      <c r="AG38" s="2"/>
      <c r="AH38" s="2"/>
      <c r="AI38" s="2"/>
      <c r="AJ38" s="42"/>
      <c r="AK38" s="42"/>
      <c r="AL38" s="42"/>
      <c r="AM38" s="42"/>
      <c r="AN38" s="42"/>
      <c r="AO38" s="42"/>
      <c r="AP38" s="42"/>
      <c r="AQ38" s="42"/>
    </row>
    <row r="39" spans="1:43" ht="16.5" thickBot="1">
      <c r="A39" s="76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1"/>
      <c r="AK39" s="61"/>
      <c r="AL39" s="61"/>
      <c r="AM39" s="61"/>
      <c r="AN39" s="61"/>
      <c r="AO39" s="61"/>
      <c r="AP39" s="61"/>
      <c r="AQ39" s="61"/>
    </row>
    <row r="40" spans="1:34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7.25" customHeight="1" hidden="1">
      <c r="A41" s="5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5.75" hidden="1">
      <c r="A42" s="56"/>
      <c r="B42" s="59"/>
      <c r="C42" s="62"/>
      <c r="D42" s="63"/>
      <c r="E42" s="63"/>
      <c r="F42" s="63"/>
      <c r="G42" s="64"/>
      <c r="H42" s="59"/>
      <c r="I42" s="62"/>
      <c r="J42" s="63"/>
      <c r="K42" s="63"/>
      <c r="L42" s="64"/>
      <c r="M42" s="62"/>
      <c r="N42" s="62"/>
      <c r="O42" s="63"/>
      <c r="P42" s="59"/>
      <c r="Q42" s="62" t="s">
        <v>49</v>
      </c>
      <c r="R42" s="62" t="s">
        <v>49</v>
      </c>
      <c r="S42" s="62"/>
      <c r="T42" s="62" t="s">
        <v>49</v>
      </c>
      <c r="U42" s="62" t="s">
        <v>49</v>
      </c>
      <c r="V42" s="62"/>
      <c r="W42" s="65"/>
      <c r="X42" s="65"/>
      <c r="Y42" s="65"/>
      <c r="Z42" s="58"/>
      <c r="AA42" s="58"/>
      <c r="AB42" s="58"/>
      <c r="AC42" s="65"/>
      <c r="AD42" s="65"/>
      <c r="AE42" s="65"/>
      <c r="AF42" s="65"/>
      <c r="AG42" s="65"/>
      <c r="AH42" s="65"/>
    </row>
    <row r="43" spans="1:34" ht="16.5" customHeight="1" hidden="1">
      <c r="A43" s="67" t="s">
        <v>1</v>
      </c>
      <c r="B43" s="2" t="s">
        <v>40</v>
      </c>
      <c r="C43" s="6" t="s">
        <v>40</v>
      </c>
      <c r="D43" s="28" t="s">
        <v>49</v>
      </c>
      <c r="E43" s="28" t="s">
        <v>49</v>
      </c>
      <c r="F43" s="28" t="s">
        <v>49</v>
      </c>
      <c r="G43" s="29" t="s">
        <v>49</v>
      </c>
      <c r="H43" s="30" t="s">
        <v>49</v>
      </c>
      <c r="I43" s="31" t="s">
        <v>49</v>
      </c>
      <c r="J43" s="11" t="s">
        <v>38</v>
      </c>
      <c r="K43" s="11" t="s">
        <v>38</v>
      </c>
      <c r="L43" s="9" t="s">
        <v>38</v>
      </c>
      <c r="M43" s="10" t="s">
        <v>38</v>
      </c>
      <c r="N43" s="10" t="s">
        <v>38</v>
      </c>
      <c r="O43" s="11" t="s">
        <v>38</v>
      </c>
      <c r="P43" s="2"/>
      <c r="Q43" s="6"/>
      <c r="R43" s="6"/>
      <c r="S43" s="6"/>
      <c r="T43" s="6"/>
      <c r="U43" s="6"/>
      <c r="V43" s="6"/>
      <c r="W43" s="6"/>
      <c r="X43" s="6"/>
      <c r="Y43" s="6"/>
      <c r="Z43" s="2"/>
      <c r="AA43" s="2"/>
      <c r="AB43" s="2"/>
      <c r="AC43" s="6"/>
      <c r="AD43" s="6"/>
      <c r="AE43" s="6"/>
      <c r="AF43" s="6"/>
      <c r="AG43" s="6"/>
      <c r="AH43" s="6"/>
    </row>
    <row r="44" spans="1:34" ht="15.75" hidden="1">
      <c r="A44" s="217" t="s">
        <v>84</v>
      </c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45"/>
      <c r="AD44" s="44"/>
      <c r="AE44" s="44"/>
      <c r="AF44" s="44"/>
      <c r="AG44" s="44"/>
      <c r="AH44" s="44"/>
    </row>
    <row r="45" spans="1:34" ht="16.5" hidden="1" thickBot="1">
      <c r="A45" s="68"/>
      <c r="B45" s="60"/>
      <c r="C45" s="69"/>
      <c r="D45" s="70"/>
      <c r="E45" s="70"/>
      <c r="F45" s="70"/>
      <c r="G45" s="71"/>
      <c r="H45" s="60"/>
      <c r="I45" s="69"/>
      <c r="J45" s="70"/>
      <c r="K45" s="70"/>
      <c r="L45" s="71"/>
      <c r="M45" s="69"/>
      <c r="N45" s="69"/>
      <c r="O45" s="71"/>
      <c r="P45" s="60"/>
      <c r="Q45" s="69"/>
      <c r="R45" s="69"/>
      <c r="S45" s="69"/>
      <c r="T45" s="69"/>
      <c r="U45" s="69"/>
      <c r="V45" s="69"/>
      <c r="W45" s="69"/>
      <c r="X45" s="69"/>
      <c r="Y45" s="69"/>
      <c r="Z45" s="60"/>
      <c r="AA45" s="60"/>
      <c r="AB45" s="60"/>
      <c r="AC45" s="69"/>
      <c r="AD45" s="69"/>
      <c r="AE45" s="69"/>
      <c r="AF45" s="69"/>
      <c r="AG45" s="69"/>
      <c r="AH45" s="69"/>
    </row>
    <row r="46" spans="1:34" ht="15.75" hidden="1">
      <c r="A46" s="50"/>
      <c r="B46" s="20" t="s">
        <v>46</v>
      </c>
      <c r="C46" s="17" t="s">
        <v>47</v>
      </c>
      <c r="D46" s="81" t="s">
        <v>48</v>
      </c>
      <c r="E46" s="81" t="s">
        <v>48</v>
      </c>
      <c r="F46" s="81" t="s">
        <v>50</v>
      </c>
      <c r="G46" s="81" t="s">
        <v>51</v>
      </c>
      <c r="H46" s="55" t="s">
        <v>52</v>
      </c>
      <c r="I46" s="82" t="s">
        <v>53</v>
      </c>
      <c r="J46" s="21" t="s">
        <v>54</v>
      </c>
      <c r="K46" s="21" t="s">
        <v>55</v>
      </c>
      <c r="L46" s="21" t="s">
        <v>56</v>
      </c>
      <c r="M46" s="21" t="s">
        <v>57</v>
      </c>
      <c r="N46" s="21" t="s">
        <v>58</v>
      </c>
      <c r="O46" s="21" t="s">
        <v>59</v>
      </c>
      <c r="P46" s="83" t="s">
        <v>60</v>
      </c>
      <c r="Q46" s="84" t="s">
        <v>61</v>
      </c>
      <c r="R46" s="84" t="s">
        <v>62</v>
      </c>
      <c r="S46" s="84"/>
      <c r="T46" s="84" t="s">
        <v>64</v>
      </c>
      <c r="U46" s="84" t="s">
        <v>66</v>
      </c>
      <c r="V46" s="84" t="s">
        <v>67</v>
      </c>
      <c r="W46" s="17" t="s">
        <v>68</v>
      </c>
      <c r="X46" s="17" t="s">
        <v>69</v>
      </c>
      <c r="Y46" s="17" t="s">
        <v>70</v>
      </c>
      <c r="Z46" s="17" t="s">
        <v>71</v>
      </c>
      <c r="AA46" s="17" t="s">
        <v>72</v>
      </c>
      <c r="AB46" s="17" t="s">
        <v>73</v>
      </c>
      <c r="AC46" s="17" t="s">
        <v>74</v>
      </c>
      <c r="AD46" s="17" t="s">
        <v>75</v>
      </c>
      <c r="AE46" s="17" t="s">
        <v>75</v>
      </c>
      <c r="AF46" s="17" t="s">
        <v>75</v>
      </c>
      <c r="AG46" s="17" t="s">
        <v>75</v>
      </c>
      <c r="AH46" s="17" t="s">
        <v>75</v>
      </c>
    </row>
    <row r="47" spans="1:34" ht="15.75" hidden="1">
      <c r="A47" s="50"/>
      <c r="B47" s="2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2"/>
      <c r="P47" s="2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ht="15.75" hidden="1">
      <c r="A48" s="50"/>
      <c r="B48" s="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4"/>
      <c r="P48" s="3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</row>
    <row r="49" spans="1:34" ht="15.75" hidden="1">
      <c r="A49" s="50"/>
      <c r="B49" s="2"/>
      <c r="C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2"/>
      <c r="P49" s="2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ht="15.75" hidden="1">
      <c r="A50" s="50"/>
      <c r="B50" s="2"/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2"/>
      <c r="P50" s="2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ht="15.75" hidden="1">
      <c r="A51" s="72" t="s">
        <v>3</v>
      </c>
      <c r="B51" s="34">
        <f aca="true" t="shared" si="10" ref="B51:G51">SUM(B53:B55)</f>
        <v>43.00646417183201</v>
      </c>
      <c r="C51" s="34">
        <f t="shared" si="10"/>
        <v>43.617046213551184</v>
      </c>
      <c r="D51" s="35">
        <f t="shared" si="10"/>
        <v>44.59121332782473</v>
      </c>
      <c r="E51" s="35">
        <f t="shared" si="10"/>
        <v>44.89362248038722</v>
      </c>
      <c r="F51" s="35">
        <f t="shared" si="10"/>
        <v>44.84202701176276</v>
      </c>
      <c r="G51" s="35">
        <f t="shared" si="10"/>
        <v>43.17929525565007</v>
      </c>
      <c r="H51" s="35">
        <f aca="true" t="shared" si="11" ref="H51:AH51">SUM(H53:H55)</f>
        <v>43.66400785529232</v>
      </c>
      <c r="I51" s="35">
        <f t="shared" si="11"/>
        <v>41.26571706186683</v>
      </c>
      <c r="J51" s="35">
        <f t="shared" si="11"/>
        <v>41.454530479055045</v>
      </c>
      <c r="K51" s="35">
        <f t="shared" si="11"/>
        <v>41.75927948522897</v>
      </c>
      <c r="L51" s="35">
        <f t="shared" si="11"/>
        <v>41.56599884839423</v>
      </c>
      <c r="M51" s="35">
        <f t="shared" si="11"/>
        <v>41.48515952366628</v>
      </c>
      <c r="N51" s="35">
        <f t="shared" si="11"/>
        <v>43.46067550112297</v>
      </c>
      <c r="O51" s="35">
        <f t="shared" si="11"/>
        <v>43.868601880924246</v>
      </c>
      <c r="P51" s="35">
        <f t="shared" si="11"/>
        <v>44.506538028898376</v>
      </c>
      <c r="Q51" s="35">
        <f t="shared" si="11"/>
        <v>45.04353516136294</v>
      </c>
      <c r="R51" s="35">
        <f t="shared" si="11"/>
        <v>44.94113168257511</v>
      </c>
      <c r="S51" s="35">
        <f t="shared" si="11"/>
        <v>46.23679410369131</v>
      </c>
      <c r="T51" s="35">
        <f t="shared" si="11"/>
        <v>45.529064867862004</v>
      </c>
      <c r="U51" s="35">
        <f t="shared" si="11"/>
        <v>44.57040552579834</v>
      </c>
      <c r="V51" s="35">
        <f t="shared" si="11"/>
        <v>43.27261697981929</v>
      </c>
      <c r="W51" s="35">
        <f t="shared" si="11"/>
        <v>43.25870568679748</v>
      </c>
      <c r="X51" s="35">
        <f t="shared" si="11"/>
        <v>43.34760617286015</v>
      </c>
      <c r="Y51" s="35">
        <f t="shared" si="11"/>
        <v>43.61105304573419</v>
      </c>
      <c r="Z51" s="35">
        <f t="shared" si="11"/>
        <v>43.08530580404359</v>
      </c>
      <c r="AA51" s="35">
        <f t="shared" si="11"/>
        <v>43.36012493539935</v>
      </c>
      <c r="AB51" s="35">
        <f t="shared" si="11"/>
        <v>43.296408263804835</v>
      </c>
      <c r="AC51" s="35">
        <f t="shared" si="11"/>
        <v>43.86850997637415</v>
      </c>
      <c r="AD51" s="35">
        <f>SUM(AD53:AD55)</f>
        <v>43.80559516959025</v>
      </c>
      <c r="AE51" s="35">
        <f>SUM(AE53:AE55)</f>
        <v>45.06724010338046</v>
      </c>
      <c r="AF51" s="35">
        <f>SUM(AF53:AF55)</f>
        <v>45.536152476675284</v>
      </c>
      <c r="AG51" s="35">
        <v>44.3383511189714</v>
      </c>
      <c r="AH51" s="35">
        <f t="shared" si="11"/>
        <v>44.70520115689542</v>
      </c>
    </row>
    <row r="52" spans="1:34" ht="15.75" hidden="1">
      <c r="A52" s="67" t="s">
        <v>0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</row>
    <row r="53" spans="1:34" ht="15.75" hidden="1">
      <c r="A53" s="67" t="s">
        <v>4</v>
      </c>
      <c r="B53" s="23">
        <f aca="true" t="shared" si="12" ref="B53:Q53">B8/B36*100</f>
        <v>33.70343268831993</v>
      </c>
      <c r="C53" s="23">
        <f t="shared" si="12"/>
        <v>34.427642179091656</v>
      </c>
      <c r="D53" s="7">
        <f t="shared" si="12"/>
        <v>35.65168377428055</v>
      </c>
      <c r="E53" s="7">
        <f t="shared" si="12"/>
        <v>35.966836300507495</v>
      </c>
      <c r="F53" s="7">
        <f t="shared" si="12"/>
        <v>36.115063929434115</v>
      </c>
      <c r="G53" s="7">
        <f t="shared" si="12"/>
        <v>35.25055993277083</v>
      </c>
      <c r="H53" s="7">
        <f t="shared" si="12"/>
        <v>35.912263070870516</v>
      </c>
      <c r="I53" s="7">
        <f t="shared" si="12"/>
        <v>34.0341420101133</v>
      </c>
      <c r="J53" s="7">
        <f t="shared" si="12"/>
        <v>34.27850972972489</v>
      </c>
      <c r="K53" s="7">
        <f t="shared" si="12"/>
        <v>34.60056886834006</v>
      </c>
      <c r="L53" s="7">
        <f t="shared" si="12"/>
        <v>34.45479648226958</v>
      </c>
      <c r="M53" s="7">
        <f t="shared" si="12"/>
        <v>34.3377385617402</v>
      </c>
      <c r="N53" s="7">
        <f t="shared" si="12"/>
        <v>36.70593676284281</v>
      </c>
      <c r="O53" s="7">
        <f t="shared" si="12"/>
        <v>37.181753432589076</v>
      </c>
      <c r="P53" s="7">
        <f t="shared" si="12"/>
        <v>38.00864312305074</v>
      </c>
      <c r="Q53" s="7">
        <f t="shared" si="12"/>
        <v>38.73012460291815</v>
      </c>
      <c r="R53" s="7">
        <f aca="true" t="shared" si="13" ref="R53:AH53">R8/R36*100</f>
        <v>38.743402213551065</v>
      </c>
      <c r="S53" s="7">
        <f t="shared" si="13"/>
        <v>40.15801787454306</v>
      </c>
      <c r="T53" s="7">
        <f t="shared" si="13"/>
        <v>39.39608417152489</v>
      </c>
      <c r="U53" s="7">
        <f t="shared" si="13"/>
        <v>38.66825405780178</v>
      </c>
      <c r="V53" s="7">
        <f t="shared" si="13"/>
        <v>37.5022550075305</v>
      </c>
      <c r="W53" s="7">
        <f t="shared" si="13"/>
        <v>37.46019248843379</v>
      </c>
      <c r="X53" s="7">
        <f t="shared" si="13"/>
        <v>37.625250355719054</v>
      </c>
      <c r="Y53" s="7">
        <f t="shared" si="13"/>
        <v>37.95746341275981</v>
      </c>
      <c r="Z53" s="7">
        <f t="shared" si="13"/>
        <v>37.405054629396524</v>
      </c>
      <c r="AA53" s="7">
        <f t="shared" si="13"/>
        <v>37.68730574537722</v>
      </c>
      <c r="AB53" s="7">
        <f t="shared" si="13"/>
        <v>37.5621592563463</v>
      </c>
      <c r="AC53" s="7">
        <f t="shared" si="13"/>
        <v>38.124642979035016</v>
      </c>
      <c r="AD53" s="7">
        <f>AD8/AD36*100</f>
        <v>38.04057769180779</v>
      </c>
      <c r="AE53" s="7">
        <f>AE8/AE36*100</f>
        <v>39.48687371642537</v>
      </c>
      <c r="AF53" s="7">
        <f>AF8/AF36*100</f>
        <v>40.034896097658205</v>
      </c>
      <c r="AG53" s="7">
        <v>38.786565550683974</v>
      </c>
      <c r="AH53" s="7">
        <f t="shared" si="13"/>
        <v>39.409334226567616</v>
      </c>
    </row>
    <row r="54" spans="1:34" ht="18" hidden="1">
      <c r="A54" s="67" t="s">
        <v>22</v>
      </c>
      <c r="B54" s="7">
        <f aca="true" t="shared" si="14" ref="B54:Q54">B29/B36*100</f>
        <v>0</v>
      </c>
      <c r="C54" s="7">
        <f t="shared" si="14"/>
        <v>0</v>
      </c>
      <c r="D54" s="7">
        <f t="shared" si="14"/>
        <v>0</v>
      </c>
      <c r="E54" s="7">
        <f t="shared" si="14"/>
        <v>0</v>
      </c>
      <c r="F54" s="7">
        <f t="shared" si="14"/>
        <v>0</v>
      </c>
      <c r="G54" s="7">
        <f t="shared" si="14"/>
        <v>0</v>
      </c>
      <c r="H54" s="41">
        <f t="shared" si="14"/>
        <v>0</v>
      </c>
      <c r="I54" s="41">
        <f t="shared" si="14"/>
        <v>0</v>
      </c>
      <c r="J54" s="41">
        <f t="shared" si="14"/>
        <v>0</v>
      </c>
      <c r="K54" s="41">
        <f t="shared" si="14"/>
        <v>0</v>
      </c>
      <c r="L54" s="41">
        <f t="shared" si="14"/>
        <v>0</v>
      </c>
      <c r="M54" s="41">
        <f t="shared" si="14"/>
        <v>0</v>
      </c>
      <c r="N54" s="41">
        <f t="shared" si="14"/>
        <v>0</v>
      </c>
      <c r="O54" s="41">
        <f t="shared" si="14"/>
        <v>0</v>
      </c>
      <c r="P54" s="41">
        <f t="shared" si="14"/>
        <v>0</v>
      </c>
      <c r="Q54" s="41">
        <f t="shared" si="14"/>
        <v>0</v>
      </c>
      <c r="R54" s="41">
        <f aca="true" t="shared" si="15" ref="R54:AH54">R29/R36*100</f>
        <v>0</v>
      </c>
      <c r="S54" s="41">
        <f t="shared" si="15"/>
        <v>0</v>
      </c>
      <c r="T54" s="41">
        <f t="shared" si="15"/>
        <v>0</v>
      </c>
      <c r="U54" s="41">
        <f t="shared" si="15"/>
        <v>0</v>
      </c>
      <c r="V54" s="41">
        <f t="shared" si="15"/>
        <v>0</v>
      </c>
      <c r="W54" s="41">
        <f t="shared" si="15"/>
        <v>0</v>
      </c>
      <c r="X54" s="41">
        <f t="shared" si="15"/>
        <v>0</v>
      </c>
      <c r="Y54" s="41">
        <f t="shared" si="15"/>
        <v>0</v>
      </c>
      <c r="Z54" s="41">
        <f t="shared" si="15"/>
        <v>0</v>
      </c>
      <c r="AA54" s="41">
        <f t="shared" si="15"/>
        <v>0</v>
      </c>
      <c r="AB54" s="41">
        <f t="shared" si="15"/>
        <v>0</v>
      </c>
      <c r="AC54" s="41">
        <f t="shared" si="15"/>
        <v>0</v>
      </c>
      <c r="AD54" s="41">
        <f>AD29/AD36*100</f>
        <v>0</v>
      </c>
      <c r="AE54" s="41">
        <f>AE29/AE36*100</f>
        <v>0</v>
      </c>
      <c r="AF54" s="41">
        <f>AF29/AF36*100</f>
        <v>0</v>
      </c>
      <c r="AG54" s="41">
        <v>0</v>
      </c>
      <c r="AH54" s="41">
        <f t="shared" si="15"/>
        <v>0</v>
      </c>
    </row>
    <row r="55" spans="1:34" ht="15.75" hidden="1">
      <c r="A55" s="67" t="s">
        <v>132</v>
      </c>
      <c r="B55" s="23">
        <f aca="true" t="shared" si="16" ref="B55:Q55">(+B11+B30)/B36*100</f>
        <v>9.303031483512077</v>
      </c>
      <c r="C55" s="23">
        <f t="shared" si="16"/>
        <v>9.18940403445953</v>
      </c>
      <c r="D55" s="7">
        <f t="shared" si="16"/>
        <v>8.939529553544185</v>
      </c>
      <c r="E55" s="7">
        <f t="shared" si="16"/>
        <v>8.926786179879723</v>
      </c>
      <c r="F55" s="7">
        <f t="shared" si="16"/>
        <v>8.726963082328645</v>
      </c>
      <c r="G55" s="7">
        <f t="shared" si="16"/>
        <v>7.92873532287924</v>
      </c>
      <c r="H55" s="7">
        <f t="shared" si="16"/>
        <v>7.7517447844218035</v>
      </c>
      <c r="I55" s="7">
        <f t="shared" si="16"/>
        <v>7.231575051753528</v>
      </c>
      <c r="J55" s="7">
        <f t="shared" si="16"/>
        <v>7.176020749330157</v>
      </c>
      <c r="K55" s="7">
        <f t="shared" si="16"/>
        <v>7.158710616888908</v>
      </c>
      <c r="L55" s="7">
        <f t="shared" si="16"/>
        <v>7.1112023661246475</v>
      </c>
      <c r="M55" s="7">
        <f t="shared" si="16"/>
        <v>7.147420961926082</v>
      </c>
      <c r="N55" s="7">
        <f t="shared" si="16"/>
        <v>6.754738738280161</v>
      </c>
      <c r="O55" s="7">
        <f t="shared" si="16"/>
        <v>6.686848448335169</v>
      </c>
      <c r="P55" s="7">
        <f t="shared" si="16"/>
        <v>6.497894905847637</v>
      </c>
      <c r="Q55" s="7">
        <f t="shared" si="16"/>
        <v>6.313410558444783</v>
      </c>
      <c r="R55" s="7">
        <f aca="true" t="shared" si="17" ref="R55:AH55">(+R11+R30)/R36*100</f>
        <v>6.197729469024045</v>
      </c>
      <c r="S55" s="7">
        <f t="shared" si="17"/>
        <v>6.078776229148246</v>
      </c>
      <c r="T55" s="7">
        <f t="shared" si="17"/>
        <v>6.132980696337114</v>
      </c>
      <c r="U55" s="7">
        <f t="shared" si="17"/>
        <v>5.902151467996559</v>
      </c>
      <c r="V55" s="7">
        <f t="shared" si="17"/>
        <v>5.7703619722887876</v>
      </c>
      <c r="W55" s="7">
        <f t="shared" si="17"/>
        <v>5.7985131983636835</v>
      </c>
      <c r="X55" s="7">
        <f t="shared" si="17"/>
        <v>5.722355817141093</v>
      </c>
      <c r="Y55" s="7">
        <f t="shared" si="17"/>
        <v>5.6535896329743816</v>
      </c>
      <c r="Z55" s="7">
        <f t="shared" si="17"/>
        <v>5.680251174647071</v>
      </c>
      <c r="AA55" s="7">
        <f t="shared" si="17"/>
        <v>5.672819190022123</v>
      </c>
      <c r="AB55" s="7">
        <f t="shared" si="17"/>
        <v>5.734249007458534</v>
      </c>
      <c r="AC55" s="7">
        <f t="shared" si="17"/>
        <v>5.743866997339135</v>
      </c>
      <c r="AD55" s="7">
        <f>(+AD11+AD30)/AD36*100</f>
        <v>5.765017477782454</v>
      </c>
      <c r="AE55" s="7">
        <f>(+AE11+AE30)/AE36*100</f>
        <v>5.580366386955089</v>
      </c>
      <c r="AF55" s="7">
        <f>(+AF11+AF30)/AF36*100</f>
        <v>5.501256379017081</v>
      </c>
      <c r="AG55" s="7">
        <v>5.551785568287427</v>
      </c>
      <c r="AH55" s="7">
        <f t="shared" si="17"/>
        <v>5.295866930327805</v>
      </c>
    </row>
    <row r="56" spans="1:34" ht="15.75" hidden="1">
      <c r="A56" s="67" t="s">
        <v>131</v>
      </c>
      <c r="B56" s="23"/>
      <c r="C56" s="23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>
        <f aca="true" t="shared" si="18" ref="T56:AH56">+T12*100/T36</f>
        <v>0</v>
      </c>
      <c r="U56" s="7">
        <f t="shared" si="18"/>
        <v>2.6197592961515714</v>
      </c>
      <c r="V56" s="7">
        <f t="shared" si="18"/>
        <v>2.4434301310631574</v>
      </c>
      <c r="W56" s="7">
        <f t="shared" si="18"/>
        <v>2.3822798921396657</v>
      </c>
      <c r="X56" s="7">
        <f t="shared" si="18"/>
        <v>2.3891837408686136</v>
      </c>
      <c r="Y56" s="7">
        <f t="shared" si="18"/>
        <v>2.3445310229238108</v>
      </c>
      <c r="Z56" s="7">
        <f t="shared" si="18"/>
        <v>2.235916925981844</v>
      </c>
      <c r="AA56" s="7">
        <f t="shared" si="18"/>
        <v>2.338243583813387</v>
      </c>
      <c r="AB56" s="7">
        <f t="shared" si="18"/>
        <v>2.3853882745339785</v>
      </c>
      <c r="AC56" s="7">
        <f t="shared" si="18"/>
        <v>2.3969398574915624</v>
      </c>
      <c r="AD56" s="7">
        <f>+AD12*100/AD36</f>
        <v>2.4258700360678396</v>
      </c>
      <c r="AE56" s="7">
        <f>+AE12*100/AE36</f>
        <v>2.402755754333293</v>
      </c>
      <c r="AF56" s="7">
        <f>+AF12*100/AF36</f>
        <v>2.2449070183402773</v>
      </c>
      <c r="AG56" s="7">
        <v>2.245994919598122</v>
      </c>
      <c r="AH56" s="7">
        <f t="shared" si="18"/>
        <v>4.352111015573656</v>
      </c>
    </row>
    <row r="57" spans="1:34" ht="15.75" hidden="1">
      <c r="A57" s="67" t="s">
        <v>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</row>
    <row r="58" spans="1:34" ht="15.75" hidden="1">
      <c r="A58" s="72" t="s">
        <v>7</v>
      </c>
      <c r="B58" s="34">
        <f aca="true" t="shared" si="19" ref="B58:G58">SUM(B60:B63)</f>
        <v>15.824254385330828</v>
      </c>
      <c r="C58" s="34">
        <f t="shared" si="19"/>
        <v>15.52234511640795</v>
      </c>
      <c r="D58" s="35">
        <f t="shared" si="19"/>
        <v>15.05703405649808</v>
      </c>
      <c r="E58" s="35">
        <f t="shared" si="19"/>
        <v>14.84927950608925</v>
      </c>
      <c r="F58" s="35">
        <f t="shared" si="19"/>
        <v>14.601968466028447</v>
      </c>
      <c r="G58" s="35">
        <f t="shared" si="19"/>
        <v>13.427278678863786</v>
      </c>
      <c r="H58" s="35">
        <f aca="true" t="shared" si="20" ref="H58:AH58">SUM(H60:H63)</f>
        <v>13.207120998761347</v>
      </c>
      <c r="I58" s="35">
        <f t="shared" si="20"/>
        <v>17.961270512055265</v>
      </c>
      <c r="J58" s="35">
        <f t="shared" si="20"/>
        <v>18.243658778291657</v>
      </c>
      <c r="K58" s="35">
        <f t="shared" si="20"/>
        <v>18.156520966680745</v>
      </c>
      <c r="L58" s="35">
        <f t="shared" si="20"/>
        <v>18.246684764768617</v>
      </c>
      <c r="M58" s="35">
        <f t="shared" si="20"/>
        <v>18.44264778946351</v>
      </c>
      <c r="N58" s="35">
        <f t="shared" si="20"/>
        <v>17.802055971250688</v>
      </c>
      <c r="O58" s="35">
        <f t="shared" si="20"/>
        <v>17.613797940932823</v>
      </c>
      <c r="P58" s="35">
        <f t="shared" si="20"/>
        <v>17.580555455298256</v>
      </c>
      <c r="Q58" s="35">
        <f t="shared" si="20"/>
        <v>17.740695508363146</v>
      </c>
      <c r="R58" s="35">
        <f t="shared" si="20"/>
        <v>18.36480550019156</v>
      </c>
      <c r="S58" s="35">
        <f t="shared" si="20"/>
        <v>18.00971010429891</v>
      </c>
      <c r="T58" s="35">
        <f t="shared" si="20"/>
        <v>18.37134405195615</v>
      </c>
      <c r="U58" s="35">
        <f t="shared" si="20"/>
        <v>18.110370620343705</v>
      </c>
      <c r="V58" s="35">
        <f t="shared" si="20"/>
        <v>18.055196522705963</v>
      </c>
      <c r="W58" s="35">
        <f t="shared" si="20"/>
        <v>18.109189436359593</v>
      </c>
      <c r="X58" s="35">
        <f t="shared" si="20"/>
        <v>18.248970357342472</v>
      </c>
      <c r="Y58" s="35">
        <f t="shared" si="20"/>
        <v>18.28488543995633</v>
      </c>
      <c r="Z58" s="35">
        <f t="shared" si="20"/>
        <v>18.847734128754304</v>
      </c>
      <c r="AA58" s="35">
        <f t="shared" si="20"/>
        <v>18.878777040712773</v>
      </c>
      <c r="AB58" s="35">
        <f t="shared" si="20"/>
        <v>18.901381806829885</v>
      </c>
      <c r="AC58" s="35">
        <f t="shared" si="20"/>
        <v>18.3978341668133</v>
      </c>
      <c r="AD58" s="35">
        <f>SUM(AD60:AD63)</f>
        <v>18.53189155165426</v>
      </c>
      <c r="AE58" s="35">
        <f>SUM(AE60:AE63)</f>
        <v>18.475156133346797</v>
      </c>
      <c r="AF58" s="35">
        <f>SUM(AF60:AF63)</f>
        <v>18.520604585058997</v>
      </c>
      <c r="AG58" s="35">
        <v>19.321113649542852</v>
      </c>
      <c r="AH58" s="35">
        <f t="shared" si="20"/>
        <v>18.537995001368444</v>
      </c>
    </row>
    <row r="59" spans="1:34" ht="15.75" hidden="1">
      <c r="A59" s="67" t="s">
        <v>0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</row>
    <row r="60" spans="1:34" ht="15.75" hidden="1">
      <c r="A60" s="67" t="s">
        <v>8</v>
      </c>
      <c r="B60" s="23">
        <f aca="true" t="shared" si="21" ref="B60:Q60">(+B14+B32)/B36*100</f>
        <v>14.69916898210146</v>
      </c>
      <c r="C60" s="23">
        <f t="shared" si="21"/>
        <v>14.419579490295048</v>
      </c>
      <c r="D60" s="7">
        <f t="shared" si="21"/>
        <v>13.95062928444142</v>
      </c>
      <c r="E60" s="7">
        <f t="shared" si="21"/>
        <v>13.743674054631128</v>
      </c>
      <c r="F60" s="7">
        <f t="shared" si="21"/>
        <v>14.047460261021874</v>
      </c>
      <c r="G60" s="7">
        <f t="shared" si="21"/>
        <v>12.922188135017151</v>
      </c>
      <c r="H60" s="7">
        <f t="shared" si="21"/>
        <v>12.694040583662062</v>
      </c>
      <c r="I60" s="7">
        <f t="shared" si="21"/>
        <v>11.719017589065594</v>
      </c>
      <c r="J60" s="7">
        <f t="shared" si="21"/>
        <v>11.75402032564412</v>
      </c>
      <c r="K60" s="7">
        <f t="shared" si="21"/>
        <v>11.7217103482242</v>
      </c>
      <c r="L60" s="7">
        <f t="shared" si="21"/>
        <v>11.84679686357364</v>
      </c>
      <c r="M60" s="7">
        <f t="shared" si="21"/>
        <v>12.036129275844871</v>
      </c>
      <c r="N60" s="7">
        <f t="shared" si="21"/>
        <v>11.562451518589297</v>
      </c>
      <c r="O60" s="7">
        <f t="shared" si="21"/>
        <v>11.419630705008469</v>
      </c>
      <c r="P60" s="7">
        <f t="shared" si="21"/>
        <v>11.308007009882445</v>
      </c>
      <c r="Q60" s="7">
        <f t="shared" si="21"/>
        <v>11.379344919394839</v>
      </c>
      <c r="R60" s="7">
        <f aca="true" t="shared" si="22" ref="R60:AH60">(+R14+R32)/R36*100</f>
        <v>11.736351727451945</v>
      </c>
      <c r="S60" s="7">
        <f t="shared" si="22"/>
        <v>11.581199501938737</v>
      </c>
      <c r="T60" s="7">
        <f t="shared" si="22"/>
        <v>11.869989363124432</v>
      </c>
      <c r="U60" s="7">
        <f t="shared" si="22"/>
        <v>11.536347829334527</v>
      </c>
      <c r="V60" s="7">
        <f t="shared" si="22"/>
        <v>11.636122945247603</v>
      </c>
      <c r="W60" s="7">
        <f t="shared" si="22"/>
        <v>11.729242864514609</v>
      </c>
      <c r="X60" s="7">
        <f t="shared" si="22"/>
        <v>11.840887481268657</v>
      </c>
      <c r="Y60" s="7">
        <f t="shared" si="22"/>
        <v>11.7226650442433</v>
      </c>
      <c r="Z60" s="7">
        <f t="shared" si="22"/>
        <v>12.150075562436054</v>
      </c>
      <c r="AA60" s="7">
        <f t="shared" si="22"/>
        <v>12.102881982678522</v>
      </c>
      <c r="AB60" s="7">
        <f t="shared" si="22"/>
        <v>12.222815566876932</v>
      </c>
      <c r="AC60" s="7">
        <f t="shared" si="22"/>
        <v>12.288760206843824</v>
      </c>
      <c r="AD60" s="7">
        <f>(+AD14+AD32)/AD36*100</f>
        <v>12.483686188704658</v>
      </c>
      <c r="AE60" s="7">
        <f>(+AE14+AE32)/AE36*100</f>
        <v>12.418890233790862</v>
      </c>
      <c r="AF60" s="7">
        <f>(+AF14+AF32)/AF36*100</f>
        <v>12.433493495288497</v>
      </c>
      <c r="AG60" s="7">
        <v>12.740795058491312</v>
      </c>
      <c r="AH60" s="7">
        <f t="shared" si="22"/>
        <v>12.253774894943586</v>
      </c>
    </row>
    <row r="61" spans="1:34" ht="18" hidden="1">
      <c r="A61" s="67" t="s">
        <v>9</v>
      </c>
      <c r="B61" s="23">
        <f aca="true" t="shared" si="23" ref="B61:Q61">(+B15+B33)/B36*100</f>
        <v>0</v>
      </c>
      <c r="C61" s="23">
        <f t="shared" si="23"/>
        <v>0</v>
      </c>
      <c r="D61" s="7">
        <f t="shared" si="23"/>
        <v>0</v>
      </c>
      <c r="E61" s="7">
        <f t="shared" si="23"/>
        <v>0</v>
      </c>
      <c r="F61" s="7">
        <f t="shared" si="23"/>
        <v>0</v>
      </c>
      <c r="G61" s="7">
        <f t="shared" si="23"/>
        <v>0</v>
      </c>
      <c r="H61" s="41">
        <f t="shared" si="23"/>
        <v>0</v>
      </c>
      <c r="I61" s="41">
        <f t="shared" si="23"/>
        <v>0</v>
      </c>
      <c r="J61" s="41">
        <f t="shared" si="23"/>
        <v>0</v>
      </c>
      <c r="K61" s="41">
        <f t="shared" si="23"/>
        <v>0</v>
      </c>
      <c r="L61" s="41">
        <f t="shared" si="23"/>
        <v>0</v>
      </c>
      <c r="M61" s="41">
        <f t="shared" si="23"/>
        <v>0</v>
      </c>
      <c r="N61" s="41">
        <f t="shared" si="23"/>
        <v>0</v>
      </c>
      <c r="O61" s="41">
        <f t="shared" si="23"/>
        <v>0</v>
      </c>
      <c r="P61" s="41">
        <f t="shared" si="23"/>
        <v>0</v>
      </c>
      <c r="Q61" s="41">
        <f t="shared" si="23"/>
        <v>0</v>
      </c>
      <c r="R61" s="41">
        <f aca="true" t="shared" si="24" ref="R61:AH61">(+R15+R33)/R36*100</f>
        <v>0</v>
      </c>
      <c r="S61" s="41">
        <f t="shared" si="24"/>
        <v>0</v>
      </c>
      <c r="T61" s="41">
        <f t="shared" si="24"/>
        <v>0</v>
      </c>
      <c r="U61" s="41">
        <f t="shared" si="24"/>
        <v>0</v>
      </c>
      <c r="V61" s="41">
        <f t="shared" si="24"/>
        <v>0</v>
      </c>
      <c r="W61" s="41">
        <f t="shared" si="24"/>
        <v>0</v>
      </c>
      <c r="X61" s="41">
        <f t="shared" si="24"/>
        <v>0</v>
      </c>
      <c r="Y61" s="41">
        <f t="shared" si="24"/>
        <v>0</v>
      </c>
      <c r="Z61" s="41">
        <f t="shared" si="24"/>
        <v>0</v>
      </c>
      <c r="AA61" s="41">
        <f t="shared" si="24"/>
        <v>0</v>
      </c>
      <c r="AB61" s="41">
        <f t="shared" si="24"/>
        <v>0</v>
      </c>
      <c r="AC61" s="41">
        <f t="shared" si="24"/>
        <v>0</v>
      </c>
      <c r="AD61" s="41">
        <f>(+AD15+AD33)/AD36*100</f>
        <v>0</v>
      </c>
      <c r="AE61" s="41">
        <f>(+AE15+AE33)/AE36*100</f>
        <v>0</v>
      </c>
      <c r="AF61" s="41">
        <f>(+AF15+AF33)/AF36*100</f>
        <v>0</v>
      </c>
      <c r="AG61" s="41">
        <v>0</v>
      </c>
      <c r="AH61" s="41">
        <f t="shared" si="24"/>
        <v>0</v>
      </c>
    </row>
    <row r="62" spans="1:34" ht="15.75" hidden="1">
      <c r="A62" s="67" t="s">
        <v>123</v>
      </c>
      <c r="B62" s="23">
        <f aca="true" t="shared" si="25" ref="B62:Q62">(+B16+B34)/B36*100</f>
        <v>1.125085403229368</v>
      </c>
      <c r="C62" s="23">
        <f t="shared" si="25"/>
        <v>1.1027656261129024</v>
      </c>
      <c r="D62" s="7">
        <f t="shared" si="25"/>
        <v>1.1064047720566592</v>
      </c>
      <c r="E62" s="7">
        <f t="shared" si="25"/>
        <v>1.1056054514581222</v>
      </c>
      <c r="F62" s="7">
        <f t="shared" si="25"/>
        <v>0.5545082050065734</v>
      </c>
      <c r="G62" s="7">
        <f t="shared" si="25"/>
        <v>0.5050905438466349</v>
      </c>
      <c r="H62" s="7">
        <f t="shared" si="25"/>
        <v>0.513080415099286</v>
      </c>
      <c r="I62" s="7">
        <f t="shared" si="25"/>
        <v>0.4416624006720089</v>
      </c>
      <c r="J62" s="7">
        <f t="shared" si="25"/>
        <v>0.4549549446430343</v>
      </c>
      <c r="K62" s="7">
        <f t="shared" si="25"/>
        <v>0.45531764773256805</v>
      </c>
      <c r="L62" s="7">
        <f t="shared" si="25"/>
        <v>0.45208957464864313</v>
      </c>
      <c r="M62" s="7">
        <f t="shared" si="25"/>
        <v>0.4208717010531775</v>
      </c>
      <c r="N62" s="7">
        <f t="shared" si="25"/>
        <v>0.4007570031161432</v>
      </c>
      <c r="O62" s="7">
        <f t="shared" si="25"/>
        <v>0.3694702306131457</v>
      </c>
      <c r="P62" s="7">
        <f t="shared" si="25"/>
        <v>0.36241929288494923</v>
      </c>
      <c r="Q62" s="7">
        <f t="shared" si="25"/>
        <v>0.3670731200186448</v>
      </c>
      <c r="R62" s="7">
        <f aca="true" t="shared" si="26" ref="R62:AH62">(+R16+R34)/R36*100</f>
        <v>0.3675633782893882</v>
      </c>
      <c r="S62" s="7">
        <f t="shared" si="26"/>
        <v>0.35824304762824866</v>
      </c>
      <c r="T62" s="7">
        <f t="shared" si="26"/>
        <v>0.3523744330227123</v>
      </c>
      <c r="U62" s="7">
        <f t="shared" si="26"/>
        <v>0.32541730222637555</v>
      </c>
      <c r="V62" s="7">
        <f t="shared" si="26"/>
        <v>0.31070003752624886</v>
      </c>
      <c r="W62" s="7">
        <f t="shared" si="26"/>
        <v>0.29765714095966794</v>
      </c>
      <c r="X62" s="7">
        <f t="shared" si="26"/>
        <v>0.3026431093632337</v>
      </c>
      <c r="Y62" s="7">
        <f t="shared" si="26"/>
        <v>0.29644302050986954</v>
      </c>
      <c r="Z62" s="7">
        <f t="shared" si="26"/>
        <v>0.2760750300550946</v>
      </c>
      <c r="AA62" s="7">
        <f t="shared" si="26"/>
        <v>0.2870742932558174</v>
      </c>
      <c r="AB62" s="7">
        <f t="shared" si="26"/>
        <v>0.27917459709674114</v>
      </c>
      <c r="AC62" s="7">
        <f t="shared" si="26"/>
        <v>0.2579943140984074</v>
      </c>
      <c r="AD62" s="7">
        <f>(+AD16+AD34)/AD36*100</f>
        <v>0.25416777783331823</v>
      </c>
      <c r="AE62" s="7">
        <f>(+AE16+AE34)/AE36*100</f>
        <v>0.2473311947051534</v>
      </c>
      <c r="AF62" s="7">
        <f>(+AF16+AF34)/AF36*100</f>
        <v>0.24267388142480995</v>
      </c>
      <c r="AG62" s="7">
        <v>0.23454449697706392</v>
      </c>
      <c r="AH62" s="7">
        <f t="shared" si="26"/>
        <v>0.22246150911714155</v>
      </c>
    </row>
    <row r="63" spans="1:34" ht="15.75" hidden="1">
      <c r="A63" s="67" t="s">
        <v>124</v>
      </c>
      <c r="B63" s="23">
        <f aca="true" t="shared" si="27" ref="B63:Q63">(+B17+B35)/B36*100</f>
        <v>0</v>
      </c>
      <c r="C63" s="23">
        <f t="shared" si="27"/>
        <v>0</v>
      </c>
      <c r="D63" s="7">
        <f t="shared" si="27"/>
        <v>0</v>
      </c>
      <c r="E63" s="7">
        <f t="shared" si="27"/>
        <v>0</v>
      </c>
      <c r="F63" s="7">
        <f t="shared" si="27"/>
        <v>0</v>
      </c>
      <c r="G63" s="7">
        <f t="shared" si="27"/>
        <v>0</v>
      </c>
      <c r="H63" s="7">
        <f t="shared" si="27"/>
        <v>0</v>
      </c>
      <c r="I63" s="7">
        <f t="shared" si="27"/>
        <v>5.800590522317663</v>
      </c>
      <c r="J63" s="7">
        <f t="shared" si="27"/>
        <v>6.034683508004502</v>
      </c>
      <c r="K63" s="7">
        <f t="shared" si="27"/>
        <v>5.979492970723977</v>
      </c>
      <c r="L63" s="7">
        <f t="shared" si="27"/>
        <v>5.947798326546333</v>
      </c>
      <c r="M63" s="7">
        <f t="shared" si="27"/>
        <v>5.985646812565461</v>
      </c>
      <c r="N63" s="7">
        <f t="shared" si="27"/>
        <v>5.838847449545248</v>
      </c>
      <c r="O63" s="7">
        <f t="shared" si="27"/>
        <v>5.824697005311207</v>
      </c>
      <c r="P63" s="7">
        <f t="shared" si="27"/>
        <v>5.910129152530861</v>
      </c>
      <c r="Q63" s="7">
        <f t="shared" si="27"/>
        <v>5.994277468949662</v>
      </c>
      <c r="R63" s="7">
        <f aca="true" t="shared" si="28" ref="R63:AH63">(+R17+R35)/R36*100</f>
        <v>6.260890394450228</v>
      </c>
      <c r="S63" s="7">
        <f t="shared" si="28"/>
        <v>6.0702675547319265</v>
      </c>
      <c r="T63" s="7">
        <f t="shared" si="28"/>
        <v>6.148980255809005</v>
      </c>
      <c r="U63" s="7">
        <f t="shared" si="28"/>
        <v>6.248605488782802</v>
      </c>
      <c r="V63" s="7">
        <f t="shared" si="28"/>
        <v>6.108373539932111</v>
      </c>
      <c r="W63" s="7">
        <f t="shared" si="28"/>
        <v>6.082289430885315</v>
      </c>
      <c r="X63" s="7">
        <f t="shared" si="28"/>
        <v>6.10543976671058</v>
      </c>
      <c r="Y63" s="7">
        <f t="shared" si="28"/>
        <v>6.265777375203162</v>
      </c>
      <c r="Z63" s="7">
        <f t="shared" si="28"/>
        <v>6.421583536263153</v>
      </c>
      <c r="AA63" s="7">
        <f t="shared" si="28"/>
        <v>6.488820764778436</v>
      </c>
      <c r="AB63" s="7">
        <f t="shared" si="28"/>
        <v>6.399391642856211</v>
      </c>
      <c r="AC63" s="7">
        <f t="shared" si="28"/>
        <v>5.85107964587107</v>
      </c>
      <c r="AD63" s="7">
        <f>(+AD17+AD35)/AD36*100</f>
        <v>5.7940375851162855</v>
      </c>
      <c r="AE63" s="7">
        <f>(+AE17+AE35)/AE36*100</f>
        <v>5.808934704850782</v>
      </c>
      <c r="AF63" s="7">
        <f>(+AF17+AF35)/AF36*100</f>
        <v>5.844437208345688</v>
      </c>
      <c r="AG63" s="7">
        <v>6.345774094074478</v>
      </c>
      <c r="AH63" s="7">
        <f t="shared" si="28"/>
        <v>6.061758597307714</v>
      </c>
    </row>
    <row r="64" spans="1:34" ht="15.75" hidden="1">
      <c r="A64" s="50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</row>
    <row r="65" spans="1:34" ht="15.75" hidden="1">
      <c r="A65" s="72" t="s">
        <v>11</v>
      </c>
      <c r="B65" s="34">
        <f aca="true" t="shared" si="29" ref="B65:G65">SUM(B67:B68)</f>
        <v>11.723567152423456</v>
      </c>
      <c r="C65" s="34">
        <f t="shared" si="29"/>
        <v>11.584959357287325</v>
      </c>
      <c r="D65" s="35">
        <f t="shared" si="29"/>
        <v>11.287195036898273</v>
      </c>
      <c r="E65" s="35">
        <f t="shared" si="29"/>
        <v>11.270445656703252</v>
      </c>
      <c r="F65" s="35">
        <f t="shared" si="29"/>
        <v>11.387942135509538</v>
      </c>
      <c r="G65" s="35">
        <f t="shared" si="29"/>
        <v>10.526779757671893</v>
      </c>
      <c r="H65" s="35">
        <f aca="true" t="shared" si="30" ref="H65:AH65">SUM(H67:H68)</f>
        <v>10.294244304970672</v>
      </c>
      <c r="I65" s="35">
        <f t="shared" si="30"/>
        <v>9.603422544647087</v>
      </c>
      <c r="J65" s="35">
        <f t="shared" si="30"/>
        <v>9.448410630210367</v>
      </c>
      <c r="K65" s="35">
        <f t="shared" si="30"/>
        <v>9.425618996088698</v>
      </c>
      <c r="L65" s="35">
        <f t="shared" si="30"/>
        <v>9.342009916397718</v>
      </c>
      <c r="M65" s="35">
        <f t="shared" si="30"/>
        <v>9.389590404719474</v>
      </c>
      <c r="N65" s="35">
        <f t="shared" si="30"/>
        <v>8.854589692683176</v>
      </c>
      <c r="O65" s="35">
        <f t="shared" si="30"/>
        <v>8.765594294804432</v>
      </c>
      <c r="P65" s="35">
        <f t="shared" si="30"/>
        <v>8.444178284500477</v>
      </c>
      <c r="Q65" s="35">
        <f t="shared" si="30"/>
        <v>8.257850130341119</v>
      </c>
      <c r="R65" s="35">
        <f t="shared" si="30"/>
        <v>8.039281953257511</v>
      </c>
      <c r="S65" s="35">
        <f t="shared" si="30"/>
        <v>7.884983731724196</v>
      </c>
      <c r="T65" s="35">
        <f t="shared" si="30"/>
        <v>7.9261442211503175</v>
      </c>
      <c r="U65" s="35">
        <f t="shared" si="30"/>
        <v>7.627825044085765</v>
      </c>
      <c r="V65" s="35">
        <f t="shared" si="30"/>
        <v>7.390275498744102</v>
      </c>
      <c r="W65" s="35">
        <f t="shared" si="30"/>
        <v>7.426329617587944</v>
      </c>
      <c r="X65" s="35">
        <f t="shared" si="30"/>
        <v>7.3432435063869885</v>
      </c>
      <c r="Y65" s="35">
        <f t="shared" si="30"/>
        <v>7.254998935186328</v>
      </c>
      <c r="Z65" s="35">
        <f t="shared" si="30"/>
        <v>7.271126183044106</v>
      </c>
      <c r="AA65" s="35">
        <f t="shared" si="30"/>
        <v>7.261612713245512</v>
      </c>
      <c r="AB65" s="35">
        <f t="shared" si="30"/>
        <v>7.284935986448221</v>
      </c>
      <c r="AC65" s="35">
        <f t="shared" si="30"/>
        <v>7.2971549257561135</v>
      </c>
      <c r="AD65" s="35">
        <f>SUM(AD67:AD68)</f>
        <v>7.316618143314931</v>
      </c>
      <c r="AE65" s="35">
        <f>SUM(AE67:AE68)</f>
        <v>7.018680330713095</v>
      </c>
      <c r="AF65" s="35">
        <f>SUM(AF67:AF68)</f>
        <v>6.961417145675308</v>
      </c>
      <c r="AG65" s="35">
        <v>7.025357951249342</v>
      </c>
      <c r="AH65" s="35">
        <f t="shared" si="30"/>
        <v>6.680986734143425</v>
      </c>
    </row>
    <row r="66" spans="1:34" ht="15.75" hidden="1">
      <c r="A66" s="50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</row>
    <row r="67" spans="1:34" ht="18" hidden="1">
      <c r="A67" s="67" t="s">
        <v>12</v>
      </c>
      <c r="B67" s="23">
        <f aca="true" t="shared" si="31" ref="B67:Q67">B19/B36*100</f>
        <v>0</v>
      </c>
      <c r="C67" s="23">
        <f t="shared" si="31"/>
        <v>0</v>
      </c>
      <c r="D67" s="7">
        <f t="shared" si="31"/>
        <v>0</v>
      </c>
      <c r="E67" s="7">
        <f t="shared" si="31"/>
        <v>0</v>
      </c>
      <c r="F67" s="7">
        <f t="shared" si="31"/>
        <v>0</v>
      </c>
      <c r="G67" s="7">
        <f t="shared" si="31"/>
        <v>0</v>
      </c>
      <c r="H67" s="41">
        <f t="shared" si="31"/>
        <v>0</v>
      </c>
      <c r="I67" s="41">
        <f t="shared" si="31"/>
        <v>0</v>
      </c>
      <c r="J67" s="41">
        <f t="shared" si="31"/>
        <v>0</v>
      </c>
      <c r="K67" s="41">
        <f t="shared" si="31"/>
        <v>0</v>
      </c>
      <c r="L67" s="41">
        <f t="shared" si="31"/>
        <v>0</v>
      </c>
      <c r="M67" s="41">
        <f t="shared" si="31"/>
        <v>0</v>
      </c>
      <c r="N67" s="41">
        <f t="shared" si="31"/>
        <v>0</v>
      </c>
      <c r="O67" s="41">
        <f t="shared" si="31"/>
        <v>0</v>
      </c>
      <c r="P67" s="41">
        <f t="shared" si="31"/>
        <v>0</v>
      </c>
      <c r="Q67" s="41">
        <f t="shared" si="31"/>
        <v>0</v>
      </c>
      <c r="R67" s="41">
        <f aca="true" t="shared" si="32" ref="R67:AH67">R19/R36*100</f>
        <v>0</v>
      </c>
      <c r="S67" s="41">
        <f t="shared" si="32"/>
        <v>0</v>
      </c>
      <c r="T67" s="41">
        <f t="shared" si="32"/>
        <v>0</v>
      </c>
      <c r="U67" s="41">
        <f t="shared" si="32"/>
        <v>0</v>
      </c>
      <c r="V67" s="41">
        <f t="shared" si="32"/>
        <v>0</v>
      </c>
      <c r="W67" s="41">
        <f t="shared" si="32"/>
        <v>0</v>
      </c>
      <c r="X67" s="41">
        <f t="shared" si="32"/>
        <v>0</v>
      </c>
      <c r="Y67" s="41">
        <f t="shared" si="32"/>
        <v>0</v>
      </c>
      <c r="Z67" s="41">
        <f t="shared" si="32"/>
        <v>0</v>
      </c>
      <c r="AA67" s="41">
        <f t="shared" si="32"/>
        <v>0</v>
      </c>
      <c r="AB67" s="41">
        <f t="shared" si="32"/>
        <v>0</v>
      </c>
      <c r="AC67" s="41">
        <f t="shared" si="32"/>
        <v>0</v>
      </c>
      <c r="AD67" s="41">
        <f>AD19/AD36*100</f>
        <v>0</v>
      </c>
      <c r="AE67" s="41">
        <f>AE19/AE36*100</f>
        <v>0</v>
      </c>
      <c r="AF67" s="41">
        <f>AF19/AF36*100</f>
        <v>0</v>
      </c>
      <c r="AG67" s="41">
        <v>0</v>
      </c>
      <c r="AH67" s="41">
        <f t="shared" si="32"/>
        <v>0</v>
      </c>
    </row>
    <row r="68" spans="1:34" ht="15.75" hidden="1">
      <c r="A68" s="67" t="s">
        <v>125</v>
      </c>
      <c r="B68" s="23">
        <f aca="true" t="shared" si="33" ref="B68:Q68">B20/B36*100</f>
        <v>11.723567152423456</v>
      </c>
      <c r="C68" s="23">
        <f t="shared" si="33"/>
        <v>11.584959357287325</v>
      </c>
      <c r="D68" s="7">
        <f t="shared" si="33"/>
        <v>11.287195036898273</v>
      </c>
      <c r="E68" s="7">
        <f t="shared" si="33"/>
        <v>11.270445656703252</v>
      </c>
      <c r="F68" s="7">
        <f t="shared" si="33"/>
        <v>11.387942135509538</v>
      </c>
      <c r="G68" s="7">
        <f t="shared" si="33"/>
        <v>10.526779757671893</v>
      </c>
      <c r="H68" s="7">
        <f t="shared" si="33"/>
        <v>10.294244304970672</v>
      </c>
      <c r="I68" s="7">
        <f t="shared" si="33"/>
        <v>9.603422544647087</v>
      </c>
      <c r="J68" s="7">
        <f t="shared" si="33"/>
        <v>9.448410630210367</v>
      </c>
      <c r="K68" s="7">
        <f t="shared" si="33"/>
        <v>9.425618996088698</v>
      </c>
      <c r="L68" s="7">
        <f t="shared" si="33"/>
        <v>9.342009916397718</v>
      </c>
      <c r="M68" s="7">
        <f t="shared" si="33"/>
        <v>9.389590404719474</v>
      </c>
      <c r="N68" s="7">
        <f t="shared" si="33"/>
        <v>8.854589692683176</v>
      </c>
      <c r="O68" s="7">
        <f t="shared" si="33"/>
        <v>8.765594294804432</v>
      </c>
      <c r="P68" s="7">
        <f t="shared" si="33"/>
        <v>8.444178284500477</v>
      </c>
      <c r="Q68" s="7">
        <f t="shared" si="33"/>
        <v>8.257850130341119</v>
      </c>
      <c r="R68" s="7">
        <f aca="true" t="shared" si="34" ref="R68:AH68">R20/R36*100</f>
        <v>8.039281953257511</v>
      </c>
      <c r="S68" s="7">
        <f t="shared" si="34"/>
        <v>7.884983731724196</v>
      </c>
      <c r="T68" s="7">
        <f t="shared" si="34"/>
        <v>7.9261442211503175</v>
      </c>
      <c r="U68" s="7">
        <f t="shared" si="34"/>
        <v>7.627825044085765</v>
      </c>
      <c r="V68" s="7">
        <f t="shared" si="34"/>
        <v>7.390275498744102</v>
      </c>
      <c r="W68" s="7">
        <f t="shared" si="34"/>
        <v>7.426329617587944</v>
      </c>
      <c r="X68" s="7">
        <f t="shared" si="34"/>
        <v>7.3432435063869885</v>
      </c>
      <c r="Y68" s="7">
        <f t="shared" si="34"/>
        <v>7.254998935186328</v>
      </c>
      <c r="Z68" s="7">
        <f t="shared" si="34"/>
        <v>7.271126183044106</v>
      </c>
      <c r="AA68" s="7">
        <f t="shared" si="34"/>
        <v>7.261612713245512</v>
      </c>
      <c r="AB68" s="7">
        <f t="shared" si="34"/>
        <v>7.284935986448221</v>
      </c>
      <c r="AC68" s="7">
        <f t="shared" si="34"/>
        <v>7.2971549257561135</v>
      </c>
      <c r="AD68" s="7">
        <f>AD20/AD36*100</f>
        <v>7.316618143314931</v>
      </c>
      <c r="AE68" s="7">
        <f>AE20/AE36*100</f>
        <v>7.018680330713095</v>
      </c>
      <c r="AF68" s="7">
        <f>AF20/AF36*100</f>
        <v>6.961417145675308</v>
      </c>
      <c r="AG68" s="7">
        <v>7.025357951249342</v>
      </c>
      <c r="AH68" s="7">
        <f t="shared" si="34"/>
        <v>6.680986734143425</v>
      </c>
    </row>
    <row r="69" spans="1:34" ht="15.75" hidden="1">
      <c r="A69" s="50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</row>
    <row r="70" spans="1:34" ht="15.75" hidden="1">
      <c r="A70" s="72" t="s">
        <v>13</v>
      </c>
      <c r="B70" s="34">
        <f aca="true" t="shared" si="35" ref="B70:G70">SUM(B72:B76)</f>
        <v>29.445714290413704</v>
      </c>
      <c r="C70" s="34">
        <f t="shared" si="35"/>
        <v>29.275649312753536</v>
      </c>
      <c r="D70" s="35">
        <f t="shared" si="35"/>
        <v>29.06455757877891</v>
      </c>
      <c r="E70" s="35">
        <f t="shared" si="35"/>
        <v>28.986652356820272</v>
      </c>
      <c r="F70" s="35">
        <f t="shared" si="35"/>
        <v>29.16806238669924</v>
      </c>
      <c r="G70" s="35">
        <f t="shared" si="35"/>
        <v>32.86664630781426</v>
      </c>
      <c r="H70" s="35">
        <f aca="true" t="shared" si="36" ref="H70:AH70">SUM(H72:H76)</f>
        <v>32.834626840975666</v>
      </c>
      <c r="I70" s="35">
        <f t="shared" si="36"/>
        <v>31.169589881430838</v>
      </c>
      <c r="J70" s="35">
        <f t="shared" si="36"/>
        <v>30.853400112442937</v>
      </c>
      <c r="K70" s="35">
        <f t="shared" si="36"/>
        <v>30.658580552001602</v>
      </c>
      <c r="L70" s="35">
        <f t="shared" si="36"/>
        <v>30.84530647043945</v>
      </c>
      <c r="M70" s="35">
        <f t="shared" si="36"/>
        <v>30.68260228215073</v>
      </c>
      <c r="N70" s="35">
        <f t="shared" si="36"/>
        <v>29.882678834943167</v>
      </c>
      <c r="O70" s="35">
        <f t="shared" si="36"/>
        <v>29.752005883338516</v>
      </c>
      <c r="P70" s="35">
        <f t="shared" si="36"/>
        <v>29.468728231302887</v>
      </c>
      <c r="Q70" s="35">
        <f t="shared" si="36"/>
        <v>28.957919199932785</v>
      </c>
      <c r="R70" s="35">
        <f t="shared" si="36"/>
        <v>28.654780863975816</v>
      </c>
      <c r="S70" s="35">
        <f t="shared" si="36"/>
        <v>27.86851206028559</v>
      </c>
      <c r="T70" s="35">
        <f t="shared" si="36"/>
        <v>28.17344685903152</v>
      </c>
      <c r="U70" s="35">
        <f t="shared" si="36"/>
        <v>27.071639513620624</v>
      </c>
      <c r="V70" s="35">
        <f t="shared" si="36"/>
        <v>28.838480867667485</v>
      </c>
      <c r="W70" s="35">
        <f t="shared" si="36"/>
        <v>28.82349536711534</v>
      </c>
      <c r="X70" s="35">
        <f t="shared" si="36"/>
        <v>28.670996222541792</v>
      </c>
      <c r="Y70" s="35">
        <f t="shared" si="36"/>
        <v>28.504531556199343</v>
      </c>
      <c r="Z70" s="35">
        <f t="shared" si="36"/>
        <v>28.55991695817616</v>
      </c>
      <c r="AA70" s="35">
        <f t="shared" si="36"/>
        <v>28.16124172682897</v>
      </c>
      <c r="AB70" s="35">
        <f t="shared" si="36"/>
        <v>28.13188566838308</v>
      </c>
      <c r="AC70" s="35">
        <f t="shared" si="36"/>
        <v>28.039561073564855</v>
      </c>
      <c r="AD70" s="35">
        <f>SUM(AD72:AD76)</f>
        <v>27.920025099372715</v>
      </c>
      <c r="AE70" s="35">
        <f>SUM(AE72:AE76)</f>
        <v>27.036167678226356</v>
      </c>
      <c r="AF70" s="35">
        <f>SUM(AF72:AF76)</f>
        <v>26.736918774250118</v>
      </c>
      <c r="AG70" s="35">
        <v>27.069182360638283</v>
      </c>
      <c r="AH70" s="35">
        <f t="shared" si="36"/>
        <v>25.723706092019057</v>
      </c>
    </row>
    <row r="71" spans="1:34" ht="15.75" hidden="1">
      <c r="A71" s="67" t="s">
        <v>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</row>
    <row r="72" spans="1:34" ht="18" hidden="1">
      <c r="A72" s="67" t="s">
        <v>14</v>
      </c>
      <c r="B72" s="23">
        <f aca="true" t="shared" si="37" ref="B72:Q72">B22/B36*100</f>
        <v>0.15790830993848826</v>
      </c>
      <c r="C72" s="23">
        <f t="shared" si="37"/>
        <v>0.15409591837913647</v>
      </c>
      <c r="D72" s="7">
        <f t="shared" si="37"/>
        <v>0.15497188446810742</v>
      </c>
      <c r="E72" s="7">
        <f t="shared" si="37"/>
        <v>0.15502121479334563</v>
      </c>
      <c r="F72" s="7">
        <f t="shared" si="37"/>
        <v>0</v>
      </c>
      <c r="G72" s="7">
        <f t="shared" si="37"/>
        <v>0</v>
      </c>
      <c r="H72" s="7">
        <f t="shared" si="37"/>
        <v>0</v>
      </c>
      <c r="I72" s="7">
        <f t="shared" si="37"/>
        <v>0</v>
      </c>
      <c r="J72" s="7">
        <f t="shared" si="37"/>
        <v>0</v>
      </c>
      <c r="K72" s="7">
        <f t="shared" si="37"/>
        <v>0</v>
      </c>
      <c r="L72" s="7">
        <f t="shared" si="37"/>
        <v>0</v>
      </c>
      <c r="M72" s="7">
        <f t="shared" si="37"/>
        <v>0</v>
      </c>
      <c r="N72" s="7">
        <f t="shared" si="37"/>
        <v>0</v>
      </c>
      <c r="O72" s="7">
        <f t="shared" si="37"/>
        <v>0</v>
      </c>
      <c r="P72" s="7">
        <f t="shared" si="37"/>
        <v>0</v>
      </c>
      <c r="Q72" s="7">
        <f t="shared" si="37"/>
        <v>0</v>
      </c>
      <c r="R72" s="7">
        <f aca="true" t="shared" si="38" ref="R72:AH72">R22/R36*100</f>
        <v>0</v>
      </c>
      <c r="S72" s="7">
        <f t="shared" si="38"/>
        <v>0</v>
      </c>
      <c r="T72" s="41">
        <f t="shared" si="38"/>
        <v>0</v>
      </c>
      <c r="U72" s="41">
        <f t="shared" si="38"/>
        <v>0</v>
      </c>
      <c r="V72" s="41">
        <f t="shared" si="38"/>
        <v>0</v>
      </c>
      <c r="W72" s="41">
        <f t="shared" si="38"/>
        <v>0</v>
      </c>
      <c r="X72" s="41">
        <f t="shared" si="38"/>
        <v>0</v>
      </c>
      <c r="Y72" s="41">
        <f t="shared" si="38"/>
        <v>0</v>
      </c>
      <c r="Z72" s="41">
        <f t="shared" si="38"/>
        <v>0</v>
      </c>
      <c r="AA72" s="41">
        <f t="shared" si="38"/>
        <v>0</v>
      </c>
      <c r="AB72" s="41">
        <f t="shared" si="38"/>
        <v>0</v>
      </c>
      <c r="AC72" s="41">
        <f t="shared" si="38"/>
        <v>0</v>
      </c>
      <c r="AD72" s="41">
        <f>AD22/AD36*100</f>
        <v>0</v>
      </c>
      <c r="AE72" s="41">
        <f>AE22/AE36*100</f>
        <v>0</v>
      </c>
      <c r="AF72" s="41">
        <f>AF22/AF36*100</f>
        <v>0</v>
      </c>
      <c r="AG72" s="41">
        <v>0</v>
      </c>
      <c r="AH72" s="41">
        <f t="shared" si="38"/>
        <v>0</v>
      </c>
    </row>
    <row r="73" spans="1:34" ht="18" hidden="1">
      <c r="A73" s="67" t="s">
        <v>15</v>
      </c>
      <c r="B73" s="23">
        <f aca="true" t="shared" si="39" ref="B73:Q73">B23/B36*100</f>
        <v>0</v>
      </c>
      <c r="C73" s="23">
        <f t="shared" si="39"/>
        <v>0</v>
      </c>
      <c r="D73" s="7">
        <f t="shared" si="39"/>
        <v>0</v>
      </c>
      <c r="E73" s="7">
        <f t="shared" si="39"/>
        <v>0</v>
      </c>
      <c r="F73" s="7">
        <f t="shared" si="39"/>
        <v>0</v>
      </c>
      <c r="G73" s="7">
        <f t="shared" si="39"/>
        <v>0</v>
      </c>
      <c r="H73" s="41">
        <f t="shared" si="39"/>
        <v>0</v>
      </c>
      <c r="I73" s="41">
        <f t="shared" si="39"/>
        <v>0</v>
      </c>
      <c r="J73" s="41">
        <f t="shared" si="39"/>
        <v>0</v>
      </c>
      <c r="K73" s="41">
        <f t="shared" si="39"/>
        <v>0</v>
      </c>
      <c r="L73" s="41">
        <f t="shared" si="39"/>
        <v>0</v>
      </c>
      <c r="M73" s="41">
        <f t="shared" si="39"/>
        <v>0</v>
      </c>
      <c r="N73" s="41">
        <f t="shared" si="39"/>
        <v>0</v>
      </c>
      <c r="O73" s="41">
        <f t="shared" si="39"/>
        <v>0</v>
      </c>
      <c r="P73" s="41">
        <f t="shared" si="39"/>
        <v>0</v>
      </c>
      <c r="Q73" s="41">
        <f t="shared" si="39"/>
        <v>0</v>
      </c>
      <c r="R73" s="41">
        <f aca="true" t="shared" si="40" ref="R73:AH73">R23/R36*100</f>
        <v>0</v>
      </c>
      <c r="S73" s="41">
        <f t="shared" si="40"/>
        <v>0</v>
      </c>
      <c r="T73" s="41">
        <f t="shared" si="40"/>
        <v>0</v>
      </c>
      <c r="U73" s="41">
        <f t="shared" si="40"/>
        <v>0</v>
      </c>
      <c r="V73" s="41">
        <f t="shared" si="40"/>
        <v>0</v>
      </c>
      <c r="W73" s="41">
        <f t="shared" si="40"/>
        <v>0</v>
      </c>
      <c r="X73" s="41">
        <f t="shared" si="40"/>
        <v>0</v>
      </c>
      <c r="Y73" s="41">
        <f t="shared" si="40"/>
        <v>0</v>
      </c>
      <c r="Z73" s="41">
        <f t="shared" si="40"/>
        <v>0</v>
      </c>
      <c r="AA73" s="41">
        <f t="shared" si="40"/>
        <v>0</v>
      </c>
      <c r="AB73" s="41">
        <f t="shared" si="40"/>
        <v>0</v>
      </c>
      <c r="AC73" s="41">
        <f t="shared" si="40"/>
        <v>0</v>
      </c>
      <c r="AD73" s="41">
        <f>AD23/AD36*100</f>
        <v>0</v>
      </c>
      <c r="AE73" s="41">
        <f>AE23/AE36*100</f>
        <v>0</v>
      </c>
      <c r="AF73" s="41">
        <f>AF23/AF36*100</f>
        <v>0</v>
      </c>
      <c r="AG73" s="41">
        <v>0</v>
      </c>
      <c r="AH73" s="41">
        <f t="shared" si="40"/>
        <v>0</v>
      </c>
    </row>
    <row r="74" spans="1:34" ht="18" hidden="1">
      <c r="A74" s="67" t="s">
        <v>16</v>
      </c>
      <c r="B74" s="23">
        <f aca="true" t="shared" si="41" ref="B74:Q74">B24/B36*100</f>
        <v>0</v>
      </c>
      <c r="C74" s="23">
        <f t="shared" si="41"/>
        <v>0</v>
      </c>
      <c r="D74" s="7">
        <f t="shared" si="41"/>
        <v>0</v>
      </c>
      <c r="E74" s="7">
        <f t="shared" si="41"/>
        <v>0</v>
      </c>
      <c r="F74" s="7">
        <f t="shared" si="41"/>
        <v>0</v>
      </c>
      <c r="G74" s="7">
        <f t="shared" si="41"/>
        <v>0</v>
      </c>
      <c r="H74" s="41">
        <f t="shared" si="41"/>
        <v>0</v>
      </c>
      <c r="I74" s="41">
        <f t="shared" si="41"/>
        <v>0</v>
      </c>
      <c r="J74" s="41">
        <f t="shared" si="41"/>
        <v>0</v>
      </c>
      <c r="K74" s="41">
        <f t="shared" si="41"/>
        <v>0</v>
      </c>
      <c r="L74" s="41">
        <f t="shared" si="41"/>
        <v>0</v>
      </c>
      <c r="M74" s="41">
        <f t="shared" si="41"/>
        <v>0</v>
      </c>
      <c r="N74" s="41">
        <f t="shared" si="41"/>
        <v>0</v>
      </c>
      <c r="O74" s="41">
        <f t="shared" si="41"/>
        <v>0</v>
      </c>
      <c r="P74" s="41">
        <f t="shared" si="41"/>
        <v>0</v>
      </c>
      <c r="Q74" s="41">
        <f t="shared" si="41"/>
        <v>0</v>
      </c>
      <c r="R74" s="41">
        <f aca="true" t="shared" si="42" ref="R74:AH74">R24/R36*100</f>
        <v>0</v>
      </c>
      <c r="S74" s="41">
        <f t="shared" si="42"/>
        <v>0</v>
      </c>
      <c r="T74" s="41">
        <f t="shared" si="42"/>
        <v>0</v>
      </c>
      <c r="U74" s="41">
        <f t="shared" si="42"/>
        <v>0</v>
      </c>
      <c r="V74" s="41">
        <f t="shared" si="42"/>
        <v>0</v>
      </c>
      <c r="W74" s="41">
        <f t="shared" si="42"/>
        <v>0</v>
      </c>
      <c r="X74" s="41">
        <f t="shared" si="42"/>
        <v>0</v>
      </c>
      <c r="Y74" s="41">
        <f t="shared" si="42"/>
        <v>0</v>
      </c>
      <c r="Z74" s="41">
        <f t="shared" si="42"/>
        <v>0</v>
      </c>
      <c r="AA74" s="41">
        <f t="shared" si="42"/>
        <v>0</v>
      </c>
      <c r="AB74" s="41">
        <f t="shared" si="42"/>
        <v>0</v>
      </c>
      <c r="AC74" s="41">
        <f t="shared" si="42"/>
        <v>0</v>
      </c>
      <c r="AD74" s="41">
        <f>AD24/AD36*100</f>
        <v>0</v>
      </c>
      <c r="AE74" s="41">
        <f>AE24/AE36*100</f>
        <v>0</v>
      </c>
      <c r="AF74" s="41">
        <f>AF24/AF36*100</f>
        <v>0</v>
      </c>
      <c r="AG74" s="41">
        <v>0</v>
      </c>
      <c r="AH74" s="41">
        <f t="shared" si="42"/>
        <v>0</v>
      </c>
    </row>
    <row r="75" spans="1:34" ht="15.75" hidden="1">
      <c r="A75" s="67" t="s">
        <v>126</v>
      </c>
      <c r="B75" s="23">
        <f aca="true" t="shared" si="43" ref="B75:Q75">B25/B36*100</f>
        <v>0.30258668840019554</v>
      </c>
      <c r="C75" s="23">
        <f t="shared" si="43"/>
        <v>0.2990092044167456</v>
      </c>
      <c r="D75" s="7">
        <f t="shared" si="43"/>
        <v>0.29094771602482355</v>
      </c>
      <c r="E75" s="7">
        <f t="shared" si="43"/>
        <v>0.29051597068006413</v>
      </c>
      <c r="F75" s="7">
        <f t="shared" si="43"/>
        <v>0.29354465336321933</v>
      </c>
      <c r="G75" s="7">
        <f t="shared" si="43"/>
        <v>0.26138957076325997</v>
      </c>
      <c r="H75" s="7">
        <f t="shared" si="43"/>
        <v>0.2581892417946885</v>
      </c>
      <c r="I75" s="7">
        <f t="shared" si="43"/>
        <v>0.2408638224707619</v>
      </c>
      <c r="J75" s="7">
        <f t="shared" si="43"/>
        <v>0.2390134618590519</v>
      </c>
      <c r="K75" s="7">
        <f t="shared" si="43"/>
        <v>0.23843690908355894</v>
      </c>
      <c r="L75" s="7">
        <f t="shared" si="43"/>
        <v>0.23816965936929502</v>
      </c>
      <c r="M75" s="7">
        <f t="shared" si="43"/>
        <v>0.23938269904679807</v>
      </c>
      <c r="N75" s="7">
        <f t="shared" si="43"/>
        <v>0.2274470455893973</v>
      </c>
      <c r="O75" s="7">
        <f t="shared" si="43"/>
        <v>0.22516102884315561</v>
      </c>
      <c r="P75" s="7">
        <f t="shared" si="43"/>
        <v>0.2187985436816078</v>
      </c>
      <c r="Q75" s="7">
        <f t="shared" si="43"/>
        <v>0.21373267864856685</v>
      </c>
      <c r="R75" s="7">
        <f aca="true" t="shared" si="44" ref="R75:AH75">R25/R36*100</f>
        <v>0.20978854225256438</v>
      </c>
      <c r="S75" s="7">
        <f t="shared" si="44"/>
        <v>0.20578942464358538</v>
      </c>
      <c r="T75" s="7">
        <f t="shared" si="44"/>
        <v>0.206554379487162</v>
      </c>
      <c r="U75" s="7">
        <f t="shared" si="44"/>
        <v>0.19878021707118373</v>
      </c>
      <c r="V75" s="7">
        <f t="shared" si="44"/>
        <v>0.19434164162856052</v>
      </c>
      <c r="W75" s="7">
        <f t="shared" si="44"/>
        <v>0.195289754678578</v>
      </c>
      <c r="X75" s="7">
        <f t="shared" si="44"/>
        <v>0.19478274799560888</v>
      </c>
      <c r="Y75" s="7">
        <f t="shared" si="44"/>
        <v>0.192442022121653</v>
      </c>
      <c r="Z75" s="7">
        <f t="shared" si="44"/>
        <v>0.19451484117144519</v>
      </c>
      <c r="AA75" s="7">
        <f t="shared" si="44"/>
        <v>0.19426033987133318</v>
      </c>
      <c r="AB75" s="7">
        <f t="shared" si="44"/>
        <v>0.1967186803491752</v>
      </c>
      <c r="AC75" s="7">
        <f t="shared" si="44"/>
        <v>0.19704863432823375</v>
      </c>
      <c r="AD75" s="7">
        <f>AD25/AD36*100</f>
        <v>0.1990315524372109</v>
      </c>
      <c r="AE75" s="7">
        <f>AE25/AE36*100</f>
        <v>0.19265665532575732</v>
      </c>
      <c r="AF75" s="7">
        <f>AF25/AF36*100</f>
        <v>0.19113203106419757</v>
      </c>
      <c r="AG75" s="7">
        <v>0.19288758396118755</v>
      </c>
      <c r="AH75" s="7">
        <f t="shared" si="44"/>
        <v>0.1851585344853627</v>
      </c>
    </row>
    <row r="76" spans="1:34" ht="15.75" hidden="1">
      <c r="A76" s="67" t="s">
        <v>122</v>
      </c>
      <c r="B76" s="23">
        <f aca="true" t="shared" si="45" ref="B76:Q76">B26/B36*100</f>
        <v>28.98521929207502</v>
      </c>
      <c r="C76" s="23">
        <f t="shared" si="45"/>
        <v>28.822544189957654</v>
      </c>
      <c r="D76" s="7">
        <f t="shared" si="45"/>
        <v>28.618637978285978</v>
      </c>
      <c r="E76" s="7">
        <f t="shared" si="45"/>
        <v>28.541115171346863</v>
      </c>
      <c r="F76" s="7">
        <f t="shared" si="45"/>
        <v>28.87451773333602</v>
      </c>
      <c r="G76" s="7">
        <f t="shared" si="45"/>
        <v>32.605256737051</v>
      </c>
      <c r="H76" s="7">
        <f t="shared" si="45"/>
        <v>32.57643759918098</v>
      </c>
      <c r="I76" s="7">
        <f t="shared" si="45"/>
        <v>30.928726058960077</v>
      </c>
      <c r="J76" s="7">
        <f t="shared" si="45"/>
        <v>30.614386650583885</v>
      </c>
      <c r="K76" s="7">
        <f t="shared" si="45"/>
        <v>30.420143642918042</v>
      </c>
      <c r="L76" s="7">
        <f t="shared" si="45"/>
        <v>30.607136811070156</v>
      </c>
      <c r="M76" s="7">
        <f t="shared" si="45"/>
        <v>30.443219583103932</v>
      </c>
      <c r="N76" s="7">
        <f t="shared" si="45"/>
        <v>29.65523178935377</v>
      </c>
      <c r="O76" s="7">
        <f t="shared" si="45"/>
        <v>29.52684485449536</v>
      </c>
      <c r="P76" s="7">
        <f t="shared" si="45"/>
        <v>29.24992968762128</v>
      </c>
      <c r="Q76" s="7">
        <f t="shared" si="45"/>
        <v>28.74418652128422</v>
      </c>
      <c r="R76" s="7">
        <f aca="true" t="shared" si="46" ref="R76:AH76">R26/R36*100</f>
        <v>28.44499232172325</v>
      </c>
      <c r="S76" s="7">
        <f t="shared" si="46"/>
        <v>27.662722635642005</v>
      </c>
      <c r="T76" s="7">
        <f t="shared" si="46"/>
        <v>27.96689247954436</v>
      </c>
      <c r="U76" s="7">
        <f t="shared" si="46"/>
        <v>26.87285929654944</v>
      </c>
      <c r="V76" s="7">
        <f t="shared" si="46"/>
        <v>28.644139226038924</v>
      </c>
      <c r="W76" s="7">
        <f t="shared" si="46"/>
        <v>28.628205612436762</v>
      </c>
      <c r="X76" s="7">
        <f t="shared" si="46"/>
        <v>28.47621347454618</v>
      </c>
      <c r="Y76" s="7">
        <f t="shared" si="46"/>
        <v>28.31208953407769</v>
      </c>
      <c r="Z76" s="7">
        <f t="shared" si="46"/>
        <v>28.365402117004717</v>
      </c>
      <c r="AA76" s="7">
        <f t="shared" si="46"/>
        <v>27.966981386957634</v>
      </c>
      <c r="AB76" s="7">
        <f t="shared" si="46"/>
        <v>27.935166988033906</v>
      </c>
      <c r="AC76" s="7">
        <f t="shared" si="46"/>
        <v>27.84251243923662</v>
      </c>
      <c r="AD76" s="7">
        <f>AD26/AD36*100</f>
        <v>27.720993546935503</v>
      </c>
      <c r="AE76" s="7">
        <f>AE26/AE36*100</f>
        <v>26.8435110229006</v>
      </c>
      <c r="AF76" s="7">
        <f>AF26/AF36*100</f>
        <v>26.54578674318592</v>
      </c>
      <c r="AG76" s="7">
        <v>26.876294776677096</v>
      </c>
      <c r="AH76" s="7">
        <f t="shared" si="46"/>
        <v>25.538547557533693</v>
      </c>
    </row>
    <row r="77" spans="1:34" ht="15.75" hidden="1">
      <c r="A77" s="73"/>
      <c r="B77" s="36"/>
      <c r="C77" s="36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</row>
    <row r="78" spans="1:34" ht="15.75" hidden="1">
      <c r="A78" s="72" t="s">
        <v>24</v>
      </c>
      <c r="B78" s="37">
        <f aca="true" t="shared" si="47" ref="B78:G78">B51+B58+B65+B70</f>
        <v>100</v>
      </c>
      <c r="C78" s="37">
        <f t="shared" si="47"/>
        <v>100</v>
      </c>
      <c r="D78" s="35">
        <f t="shared" si="47"/>
        <v>100</v>
      </c>
      <c r="E78" s="35">
        <f t="shared" si="47"/>
        <v>99.99999999999999</v>
      </c>
      <c r="F78" s="35">
        <f t="shared" si="47"/>
        <v>99.99999999999997</v>
      </c>
      <c r="G78" s="35">
        <f t="shared" si="47"/>
        <v>100</v>
      </c>
      <c r="H78" s="35">
        <f aca="true" t="shared" si="48" ref="H78:AH78">H51+H58+H65+H70</f>
        <v>100</v>
      </c>
      <c r="I78" s="35">
        <f t="shared" si="48"/>
        <v>100.00000000000001</v>
      </c>
      <c r="J78" s="35">
        <f t="shared" si="48"/>
        <v>100</v>
      </c>
      <c r="K78" s="35">
        <f t="shared" si="48"/>
        <v>100.00000000000003</v>
      </c>
      <c r="L78" s="35">
        <f t="shared" si="48"/>
        <v>100.00000000000001</v>
      </c>
      <c r="M78" s="35">
        <f t="shared" si="48"/>
        <v>99.99999999999999</v>
      </c>
      <c r="N78" s="35">
        <f t="shared" si="48"/>
        <v>100</v>
      </c>
      <c r="O78" s="35">
        <f t="shared" si="48"/>
        <v>100.00000000000001</v>
      </c>
      <c r="P78" s="35">
        <f t="shared" si="48"/>
        <v>100</v>
      </c>
      <c r="Q78" s="35">
        <f t="shared" si="48"/>
        <v>99.99999999999999</v>
      </c>
      <c r="R78" s="35">
        <f t="shared" si="48"/>
        <v>100</v>
      </c>
      <c r="S78" s="35">
        <f t="shared" si="48"/>
        <v>100</v>
      </c>
      <c r="T78" s="35">
        <f t="shared" si="48"/>
        <v>100</v>
      </c>
      <c r="U78" s="35">
        <f t="shared" si="48"/>
        <v>97.38024070384844</v>
      </c>
      <c r="V78" s="35">
        <f t="shared" si="48"/>
        <v>97.55656986893683</v>
      </c>
      <c r="W78" s="35">
        <f t="shared" si="48"/>
        <v>97.61772010786035</v>
      </c>
      <c r="X78" s="35">
        <f t="shared" si="48"/>
        <v>97.6108162591314</v>
      </c>
      <c r="Y78" s="35">
        <f t="shared" si="48"/>
        <v>97.65546897707618</v>
      </c>
      <c r="Z78" s="35">
        <f t="shared" si="48"/>
        <v>97.76408307401816</v>
      </c>
      <c r="AA78" s="35">
        <f t="shared" si="48"/>
        <v>97.66175641618659</v>
      </c>
      <c r="AB78" s="35">
        <f t="shared" si="48"/>
        <v>97.61461172546602</v>
      </c>
      <c r="AC78" s="35">
        <f t="shared" si="48"/>
        <v>97.60306014250843</v>
      </c>
      <c r="AD78" s="35">
        <f>AD51+AD58+AD65+AD70</f>
        <v>97.57412996393217</v>
      </c>
      <c r="AE78" s="35">
        <f>AE51+AE58+AE65+AE70</f>
        <v>97.5972442456667</v>
      </c>
      <c r="AF78" s="35">
        <f>AF51+AF58+AF65+AF70</f>
        <v>97.75509298165971</v>
      </c>
      <c r="AG78" s="35">
        <v>97.75400508040188</v>
      </c>
      <c r="AH78" s="35">
        <f t="shared" si="48"/>
        <v>95.64788898442634</v>
      </c>
    </row>
    <row r="79" spans="1:34" ht="15.75" hidden="1">
      <c r="A79" s="74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</row>
    <row r="80" spans="1:34" ht="15.75" hidden="1">
      <c r="A80" s="75" t="s">
        <v>127</v>
      </c>
      <c r="B80" s="4"/>
      <c r="C80" s="4"/>
      <c r="D80" s="4"/>
      <c r="E80" s="5"/>
      <c r="F80" s="4"/>
      <c r="G80" s="4"/>
      <c r="H80" s="4"/>
      <c r="I80" s="4"/>
      <c r="J80" s="5"/>
      <c r="K80" s="5"/>
      <c r="L80" s="4"/>
      <c r="M80" s="5"/>
      <c r="N80" s="4"/>
      <c r="O80" s="4"/>
      <c r="P80" s="4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1:34" ht="16.5" hidden="1" thickBot="1">
      <c r="A81" s="76"/>
      <c r="B81" s="60"/>
      <c r="C81" s="60"/>
      <c r="D81" s="60"/>
      <c r="E81" s="69"/>
      <c r="F81" s="60"/>
      <c r="G81" s="60"/>
      <c r="H81" s="60"/>
      <c r="I81" s="60"/>
      <c r="J81" s="69"/>
      <c r="K81" s="69"/>
      <c r="L81" s="60"/>
      <c r="M81" s="60"/>
      <c r="N81" s="60"/>
      <c r="O81" s="60"/>
      <c r="P81" s="60"/>
      <c r="Q81" s="69"/>
      <c r="R81" s="69"/>
      <c r="S81" s="60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</row>
    <row r="82" spans="1:34" ht="15.75" hidden="1">
      <c r="A82" s="2"/>
      <c r="B82" s="2"/>
      <c r="E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7:34" ht="15.75"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7:34" ht="15.75"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7:34" ht="15.75"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7:34" ht="15.75"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7:34" ht="15.75"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7:34" ht="15.75"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7:34" ht="15.75"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7:34" ht="15.75"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7:34" ht="15.75"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7:34" ht="15.75"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7:34" ht="15.75"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7:34" ht="15.75"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7:34" ht="15.75"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7:34" ht="15.75"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7:34" ht="15.75"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7:34" ht="15.75"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7:34" ht="15.75"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7:34" ht="15.75"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7:34" ht="15.75"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7:34" ht="15.75"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7:34" ht="15.75"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7:34" ht="15.75"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7:34" ht="15.75"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7:34" ht="15.75"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7:34" ht="15.75"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7:34" ht="15.75"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7:34" ht="15.75"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7:34" ht="15.75"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7:34" ht="15.75"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7:34" ht="15.75"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7:34" ht="15.75"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7:34" ht="15.75"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7:34" ht="15.75"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7:34" ht="15.75"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7:34" ht="15.75"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7:34" ht="15.75"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7:34" ht="15.75"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7:34" ht="15.75"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7:34" ht="15.75"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7:34" ht="15.75"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7:34" ht="15.75"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7:34" ht="15.75"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7:34" ht="15.75"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7:34" ht="15.75"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7:34" ht="15.75"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7:34" ht="15.75"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7:34" ht="15.75"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7:34" ht="15.75"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7:34" ht="15.75"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7:34" ht="15.75"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7:34" ht="15.75"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7:34" ht="15.75"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7:34" ht="15.75"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7:34" ht="15.75"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7:34" ht="15.75"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7:34" ht="15.75"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7:34" ht="15.75"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7:34" ht="15.75"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7:34" ht="15.75"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7:34" ht="15.75"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7:34" ht="15.75"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7:34" ht="15.75"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7:34" ht="15.75"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7:34" ht="15.75"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7:34" ht="15.75"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7:34" ht="15.75"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7:34" ht="15.75"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7:34" ht="15.75"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7:34" ht="15.75"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7:34" ht="15.75"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7:34" ht="15.75"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7:34" ht="15.75"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7:34" ht="15.75"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7:34" ht="15.75"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7:34" ht="15.75"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17:34" ht="15.75"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7:34" ht="15.75"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17:34" ht="15.75"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17:34" ht="15.75"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17:34" ht="15.75"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17:34" ht="15.75"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17:34" ht="15.75"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17:34" ht="15.75"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17:34" ht="15.75"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7:34" ht="15.75"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7:34" ht="15.75"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7:34" ht="15.75"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7:34" ht="15.75"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7:34" ht="15.75"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7:34" ht="15.75"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7:34" ht="15.75"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7:34" ht="15.75"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7:34" ht="15.75"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7:34" ht="15.75"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7:34" ht="15.75"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17:34" ht="15.75"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7:34" ht="15.75"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17:34" ht="15.75"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7:34" ht="15.75"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7:34" ht="15.75"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7:34" ht="15.75"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7:34" ht="15.75"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7:34" ht="15.75"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7:34" ht="15.75"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7:34" ht="15.75"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7:34" ht="15.75"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17:34" ht="15.75"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17:34" ht="15.75"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17:34" ht="15.75"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7:34" ht="15.75"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7:34" ht="15.75"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</sheetData>
  <sheetProtection/>
  <mergeCells count="1">
    <mergeCell ref="A44:AB4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U331"/>
  <sheetViews>
    <sheetView zoomScalePageLayoutView="0" workbookViewId="0" topLeftCell="A1">
      <pane xSplit="1" ySplit="5" topLeftCell="P2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V84" sqref="V84"/>
    </sheetView>
  </sheetViews>
  <sheetFormatPr defaultColWidth="14.88671875" defaultRowHeight="15.75"/>
  <cols>
    <col min="1" max="1" width="33.3359375" style="1" customWidth="1"/>
    <col min="2" max="2" width="14.5546875" style="7" customWidth="1"/>
    <col min="3" max="14" width="14.88671875" style="1" customWidth="1"/>
    <col min="15" max="15" width="14.10546875" style="1" customWidth="1"/>
    <col min="16" max="21" width="14.88671875" style="1" customWidth="1"/>
    <col min="22" max="16384" width="14.88671875" style="1" customWidth="1"/>
  </cols>
  <sheetData>
    <row r="1" spans="1:21" ht="16.5" thickBot="1">
      <c r="A1" s="141" t="s">
        <v>160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>
      <c r="A2" s="56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160"/>
      <c r="U2" s="160"/>
    </row>
    <row r="3" spans="1:21" s="173" customFormat="1" ht="19.5" thickBot="1">
      <c r="A3" s="170" t="s">
        <v>78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2"/>
      <c r="U3" s="172"/>
    </row>
    <row r="4" spans="1:21" s="175" customFormat="1" ht="18.75">
      <c r="A4" s="184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</row>
    <row r="5" spans="1:21" s="177" customFormat="1" ht="18.75">
      <c r="A5" s="185" t="s">
        <v>139</v>
      </c>
      <c r="B5" s="186">
        <v>2001</v>
      </c>
      <c r="C5" s="186">
        <v>2002</v>
      </c>
      <c r="D5" s="186">
        <v>2003</v>
      </c>
      <c r="E5" s="186">
        <v>2004</v>
      </c>
      <c r="F5" s="186">
        <v>2005</v>
      </c>
      <c r="G5" s="186">
        <v>2006</v>
      </c>
      <c r="H5" s="186">
        <v>2007</v>
      </c>
      <c r="I5" s="186">
        <v>2008</v>
      </c>
      <c r="J5" s="186">
        <v>2009</v>
      </c>
      <c r="K5" s="186">
        <v>2010</v>
      </c>
      <c r="L5" s="186">
        <v>2011</v>
      </c>
      <c r="M5" s="186">
        <v>2012</v>
      </c>
      <c r="N5" s="186">
        <v>2013</v>
      </c>
      <c r="O5" s="186">
        <v>2014</v>
      </c>
      <c r="P5" s="186">
        <v>2015</v>
      </c>
      <c r="Q5" s="186">
        <v>2016</v>
      </c>
      <c r="R5" s="186">
        <v>2017</v>
      </c>
      <c r="S5" s="186">
        <v>2018</v>
      </c>
      <c r="T5" s="186">
        <v>2019</v>
      </c>
      <c r="U5" s="186">
        <v>2020</v>
      </c>
    </row>
    <row r="6" spans="1:21" ht="15.75">
      <c r="A6" s="92" t="s">
        <v>2</v>
      </c>
      <c r="B6" s="154">
        <v>737341.8</v>
      </c>
      <c r="C6" s="154">
        <v>975441.7</v>
      </c>
      <c r="D6" s="154">
        <v>1142220.6</v>
      </c>
      <c r="E6" s="154">
        <v>1229597</v>
      </c>
      <c r="F6" s="154">
        <v>1081932.7999999998</v>
      </c>
      <c r="G6" s="154">
        <v>1149971.07</v>
      </c>
      <c r="H6" s="154">
        <v>1326976.7000000002</v>
      </c>
      <c r="I6" s="154">
        <v>1370354.7000000002</v>
      </c>
      <c r="J6" s="154">
        <v>449575.19999999995</v>
      </c>
      <c r="K6" s="154">
        <v>463268.21804394206</v>
      </c>
      <c r="L6" s="154">
        <v>481050.4896304087</v>
      </c>
      <c r="M6" s="154">
        <v>604997.5205031682</v>
      </c>
      <c r="N6" s="154">
        <v>613116.2782143475</v>
      </c>
      <c r="O6" s="154">
        <v>654153.5940919879</v>
      </c>
      <c r="P6" s="154">
        <v>688985.0580273924</v>
      </c>
      <c r="Q6" s="154">
        <f>SUM(Q7,Q13,Q18,Q21)</f>
        <v>722482.6579035448</v>
      </c>
      <c r="R6" s="154">
        <v>776284.4764329774</v>
      </c>
      <c r="S6" s="154">
        <v>813791.5122919014</v>
      </c>
      <c r="T6" s="212">
        <v>946831.8396821178</v>
      </c>
      <c r="U6" s="212">
        <v>1034523.669019508</v>
      </c>
    </row>
    <row r="7" spans="1:21" ht="15.75">
      <c r="A7" s="46" t="s">
        <v>117</v>
      </c>
      <c r="B7" s="154">
        <v>242962.80000000002</v>
      </c>
      <c r="C7" s="154">
        <v>315486.2</v>
      </c>
      <c r="D7" s="154">
        <v>357172.4</v>
      </c>
      <c r="E7" s="154">
        <v>382358.89999999997</v>
      </c>
      <c r="F7" s="154">
        <v>341029.5</v>
      </c>
      <c r="G7" s="154">
        <v>374358.31</v>
      </c>
      <c r="H7" s="154">
        <v>436465.2</v>
      </c>
      <c r="I7" s="154">
        <v>448716.6000000001</v>
      </c>
      <c r="J7" s="154">
        <v>177792.40000000002</v>
      </c>
      <c r="K7" s="154">
        <v>199005.27071539208</v>
      </c>
      <c r="L7" s="154">
        <v>211479.74236626233</v>
      </c>
      <c r="M7" s="154">
        <v>250764.09576753748</v>
      </c>
      <c r="N7" s="154">
        <v>255427.28725159744</v>
      </c>
      <c r="O7" s="154">
        <v>295739.48431635107</v>
      </c>
      <c r="P7" s="154">
        <v>326194.6784042026</v>
      </c>
      <c r="Q7" s="155">
        <f>SUM(Q8,Q11,Q12)</f>
        <v>333008.3051125628</v>
      </c>
      <c r="R7" s="155">
        <v>360080.49220826116</v>
      </c>
      <c r="S7" s="155">
        <v>390319.69305136736</v>
      </c>
      <c r="T7" s="190">
        <v>456996.32614781626</v>
      </c>
      <c r="U7" s="190">
        <v>496282.694699576</v>
      </c>
    </row>
    <row r="8" spans="1:21" ht="15.75">
      <c r="A8" s="46" t="s">
        <v>4</v>
      </c>
      <c r="B8" s="154">
        <v>176253.1</v>
      </c>
      <c r="C8" s="154">
        <v>224831.1</v>
      </c>
      <c r="D8" s="154">
        <v>248111.2</v>
      </c>
      <c r="E8" s="154">
        <v>254531.6</v>
      </c>
      <c r="F8" s="154">
        <v>211815.30000000002</v>
      </c>
      <c r="G8" s="154">
        <v>232360.61</v>
      </c>
      <c r="H8" s="154">
        <v>274239.5</v>
      </c>
      <c r="I8" s="154">
        <v>281799.60000000003</v>
      </c>
      <c r="J8" s="154">
        <v>118031.6</v>
      </c>
      <c r="K8" s="154">
        <v>148124.24066339535</v>
      </c>
      <c r="L8" s="154">
        <v>171686.3949003853</v>
      </c>
      <c r="M8" s="154">
        <v>206819.1577428493</v>
      </c>
      <c r="N8" s="154">
        <v>211420.07194588083</v>
      </c>
      <c r="O8" s="154">
        <v>254287.92470534093</v>
      </c>
      <c r="P8" s="154">
        <v>267288.2950171367</v>
      </c>
      <c r="Q8" s="155">
        <f>SUM(Q9:Q10)</f>
        <v>275051.46139739564</v>
      </c>
      <c r="R8" s="155">
        <v>296721.20898966125</v>
      </c>
      <c r="S8" s="155">
        <v>328227.3387831586</v>
      </c>
      <c r="T8" s="190">
        <v>339750.4918039801</v>
      </c>
      <c r="U8" s="190">
        <v>368133.10881296865</v>
      </c>
    </row>
    <row r="9" spans="1:21" ht="15.75">
      <c r="A9" s="46" t="s">
        <v>5</v>
      </c>
      <c r="B9" s="155">
        <v>169161.9</v>
      </c>
      <c r="C9" s="155">
        <v>215041.7</v>
      </c>
      <c r="D9" s="155">
        <v>236296.7</v>
      </c>
      <c r="E9" s="155">
        <v>244097.2</v>
      </c>
      <c r="F9" s="155">
        <v>203463.1</v>
      </c>
      <c r="G9" s="155">
        <v>222830.37</v>
      </c>
      <c r="H9" s="155">
        <v>262592.1</v>
      </c>
      <c r="I9" s="155">
        <v>270066.4</v>
      </c>
      <c r="J9" s="155">
        <v>105427.5</v>
      </c>
      <c r="K9" s="155">
        <v>148100.47625318187</v>
      </c>
      <c r="L9" s="155">
        <v>171660.19354156448</v>
      </c>
      <c r="M9" s="155">
        <v>206819.1577428493</v>
      </c>
      <c r="N9" s="155">
        <v>211420.07194588083</v>
      </c>
      <c r="O9" s="155">
        <v>254287.92470534093</v>
      </c>
      <c r="P9" s="155">
        <v>267288.2950171367</v>
      </c>
      <c r="Q9" s="155">
        <v>275051.46139739564</v>
      </c>
      <c r="R9" s="155">
        <v>296721.20898966125</v>
      </c>
      <c r="S9" s="155">
        <v>328227.3387831586</v>
      </c>
      <c r="T9" s="190">
        <v>339750.4918039801</v>
      </c>
      <c r="U9" s="190">
        <v>368133.10881296865</v>
      </c>
    </row>
    <row r="10" spans="1:21" ht="18">
      <c r="A10" s="46" t="s">
        <v>6</v>
      </c>
      <c r="B10" s="155">
        <v>7091.2</v>
      </c>
      <c r="C10" s="155">
        <v>9789.4</v>
      </c>
      <c r="D10" s="155">
        <v>11814.5</v>
      </c>
      <c r="E10" s="155">
        <v>104343.4</v>
      </c>
      <c r="F10" s="155">
        <v>8352.2</v>
      </c>
      <c r="G10" s="155">
        <v>9530.24</v>
      </c>
      <c r="H10" s="155">
        <v>11647.4</v>
      </c>
      <c r="I10" s="155">
        <v>11733.2</v>
      </c>
      <c r="J10" s="155">
        <v>12604.1</v>
      </c>
      <c r="K10" s="155">
        <v>23.764410213479998</v>
      </c>
      <c r="L10" s="155">
        <v>26.2013588208</v>
      </c>
      <c r="M10" s="155">
        <v>0</v>
      </c>
      <c r="N10" s="155">
        <v>0</v>
      </c>
      <c r="O10" s="155">
        <v>0</v>
      </c>
      <c r="P10" s="155">
        <v>0</v>
      </c>
      <c r="Q10" s="157">
        <v>0</v>
      </c>
      <c r="R10" s="157">
        <v>0</v>
      </c>
      <c r="S10" s="157">
        <v>0</v>
      </c>
      <c r="T10" s="191">
        <v>0</v>
      </c>
      <c r="U10" s="191">
        <v>0</v>
      </c>
    </row>
    <row r="11" spans="1:21" ht="15.75">
      <c r="A11" s="46" t="s">
        <v>25</v>
      </c>
      <c r="B11" s="155">
        <v>66319.1</v>
      </c>
      <c r="C11" s="155">
        <v>90150.6</v>
      </c>
      <c r="D11" s="155">
        <v>108499.6</v>
      </c>
      <c r="E11" s="155">
        <v>127246.5</v>
      </c>
      <c r="F11" s="155">
        <v>128733.2</v>
      </c>
      <c r="G11" s="155">
        <v>141490.51</v>
      </c>
      <c r="H11" s="155">
        <v>161658.5</v>
      </c>
      <c r="I11" s="155">
        <v>166443.6</v>
      </c>
      <c r="J11" s="155">
        <v>59760.8</v>
      </c>
      <c r="K11" s="155">
        <v>50881.03005199673</v>
      </c>
      <c r="L11" s="155">
        <v>39793.347465877036</v>
      </c>
      <c r="M11" s="155">
        <v>43944.93802468821</v>
      </c>
      <c r="N11" s="155">
        <v>44007.21530571662</v>
      </c>
      <c r="O11" s="155">
        <v>41451.55961101012</v>
      </c>
      <c r="P11" s="155">
        <v>40797.70450601444</v>
      </c>
      <c r="Q11" s="155">
        <v>40967.65038751325</v>
      </c>
      <c r="R11" s="155">
        <v>44704.08183660904</v>
      </c>
      <c r="S11" s="155">
        <v>44207.89183060308</v>
      </c>
      <c r="T11" s="190">
        <v>45206.26257284953</v>
      </c>
      <c r="U11" s="190">
        <v>48185.78027022294</v>
      </c>
    </row>
    <row r="12" spans="1:21" ht="15.75">
      <c r="A12" s="46" t="s">
        <v>26</v>
      </c>
      <c r="B12" s="169">
        <v>390.6</v>
      </c>
      <c r="C12" s="169">
        <v>504.5</v>
      </c>
      <c r="D12" s="169">
        <v>561.6</v>
      </c>
      <c r="E12" s="169">
        <v>580.8</v>
      </c>
      <c r="F12" s="169">
        <v>481</v>
      </c>
      <c r="G12" s="169">
        <v>507.19</v>
      </c>
      <c r="H12" s="169">
        <v>567.2</v>
      </c>
      <c r="I12" s="169">
        <v>473.4</v>
      </c>
      <c r="J12" s="169">
        <v>0</v>
      </c>
      <c r="K12" s="169">
        <v>0</v>
      </c>
      <c r="L12" s="169">
        <v>0</v>
      </c>
      <c r="M12" s="155">
        <v>0</v>
      </c>
      <c r="N12" s="155">
        <v>0</v>
      </c>
      <c r="O12" s="155">
        <v>0</v>
      </c>
      <c r="P12" s="155">
        <v>18108.678881051463</v>
      </c>
      <c r="Q12" s="155">
        <v>16989.193327653877</v>
      </c>
      <c r="R12" s="155">
        <v>18655.201381990875</v>
      </c>
      <c r="S12" s="155">
        <v>17884.462437605693</v>
      </c>
      <c r="T12" s="190">
        <v>72039.57177098663</v>
      </c>
      <c r="U12" s="190">
        <v>79963.80561638443</v>
      </c>
    </row>
    <row r="13" spans="1:21" ht="15.75">
      <c r="A13" s="46" t="s">
        <v>118</v>
      </c>
      <c r="B13" s="154">
        <v>133581.7</v>
      </c>
      <c r="C13" s="154">
        <v>170421.5</v>
      </c>
      <c r="D13" s="154">
        <v>194860.6</v>
      </c>
      <c r="E13" s="154">
        <v>203140.7</v>
      </c>
      <c r="F13" s="154">
        <v>170197.1</v>
      </c>
      <c r="G13" s="154">
        <v>181346.5</v>
      </c>
      <c r="H13" s="154">
        <v>210572.59999999998</v>
      </c>
      <c r="I13" s="154">
        <v>217104.8</v>
      </c>
      <c r="J13" s="154">
        <v>65449.59999999999</v>
      </c>
      <c r="K13" s="154">
        <v>59359.12888452024</v>
      </c>
      <c r="L13" s="154">
        <v>61808.18924464815</v>
      </c>
      <c r="M13" s="154">
        <v>106463.40349947353</v>
      </c>
      <c r="N13" s="154">
        <v>110961.44815575102</v>
      </c>
      <c r="O13" s="154">
        <v>114068.8915163857</v>
      </c>
      <c r="P13" s="154">
        <v>122935.72505893453</v>
      </c>
      <c r="Q13" s="155">
        <f>SUM(Q14:Q17)</f>
        <v>130349.78976146267</v>
      </c>
      <c r="R13" s="155">
        <v>141180.99977844406</v>
      </c>
      <c r="S13" s="155">
        <v>151982.99252293276</v>
      </c>
      <c r="T13" s="190">
        <v>215392.78213688766</v>
      </c>
      <c r="U13" s="190">
        <v>252371.6825526512</v>
      </c>
    </row>
    <row r="14" spans="1:21" ht="15.75">
      <c r="A14" s="46" t="s">
        <v>8</v>
      </c>
      <c r="B14" s="155">
        <v>108890.1</v>
      </c>
      <c r="C14" s="155">
        <v>138830.3</v>
      </c>
      <c r="D14" s="155">
        <v>159756</v>
      </c>
      <c r="E14" s="155">
        <v>167168.2</v>
      </c>
      <c r="F14" s="155">
        <v>143820.1</v>
      </c>
      <c r="G14" s="155">
        <v>154064.09</v>
      </c>
      <c r="H14" s="155">
        <v>180362.5</v>
      </c>
      <c r="I14" s="155">
        <v>186445.4</v>
      </c>
      <c r="J14" s="155">
        <v>59053.7</v>
      </c>
      <c r="K14" s="155">
        <v>56908.405951550245</v>
      </c>
      <c r="L14" s="155">
        <v>61808.18924464815</v>
      </c>
      <c r="M14" s="155">
        <v>71214.29259547577</v>
      </c>
      <c r="N14" s="155">
        <v>74107.36478389926</v>
      </c>
      <c r="O14" s="155">
        <v>74712.6438070162</v>
      </c>
      <c r="P14" s="155">
        <v>79743.21099210149</v>
      </c>
      <c r="Q14" s="155">
        <v>84946.03859138253</v>
      </c>
      <c r="R14" s="155">
        <v>95642.49001791</v>
      </c>
      <c r="S14" s="155">
        <v>101452.70973702456</v>
      </c>
      <c r="T14" s="190">
        <v>114327.4481196225</v>
      </c>
      <c r="U14" s="190">
        <v>124688.73777621568</v>
      </c>
    </row>
    <row r="15" spans="1:21" ht="18">
      <c r="A15" s="46" t="s">
        <v>9</v>
      </c>
      <c r="B15" s="155">
        <v>19273.9</v>
      </c>
      <c r="C15" s="155">
        <v>24459.7</v>
      </c>
      <c r="D15" s="155">
        <v>26935.6</v>
      </c>
      <c r="E15" s="155">
        <v>28124.9</v>
      </c>
      <c r="F15" s="155">
        <v>20219</v>
      </c>
      <c r="G15" s="155">
        <v>20980.02</v>
      </c>
      <c r="H15" s="155">
        <v>23477.3</v>
      </c>
      <c r="I15" s="155">
        <v>23976.4</v>
      </c>
      <c r="J15" s="155">
        <v>3691.7</v>
      </c>
      <c r="K15" s="155">
        <v>0</v>
      </c>
      <c r="L15" s="155">
        <v>0</v>
      </c>
      <c r="M15" s="155">
        <v>0</v>
      </c>
      <c r="N15" s="155">
        <v>0</v>
      </c>
      <c r="O15" s="155">
        <v>0</v>
      </c>
      <c r="P15" s="155">
        <v>0</v>
      </c>
      <c r="Q15" s="157">
        <v>0</v>
      </c>
      <c r="R15" s="157">
        <v>0</v>
      </c>
      <c r="S15" s="157">
        <v>0</v>
      </c>
      <c r="T15" s="191">
        <v>0</v>
      </c>
      <c r="U15" s="191">
        <v>0</v>
      </c>
    </row>
    <row r="16" spans="1:21" ht="18">
      <c r="A16" s="46" t="s">
        <v>10</v>
      </c>
      <c r="B16" s="155">
        <v>769.5</v>
      </c>
      <c r="C16" s="155">
        <v>1084</v>
      </c>
      <c r="D16" s="155">
        <v>1334.7</v>
      </c>
      <c r="E16" s="155">
        <v>610</v>
      </c>
      <c r="F16" s="155">
        <v>246.7</v>
      </c>
      <c r="G16" s="155">
        <v>214.19</v>
      </c>
      <c r="H16" s="155">
        <v>261.9</v>
      </c>
      <c r="I16" s="155">
        <v>180.3</v>
      </c>
      <c r="J16" s="155">
        <v>194.2</v>
      </c>
      <c r="K16" s="155">
        <v>175.9710636</v>
      </c>
      <c r="L16" s="155">
        <v>0</v>
      </c>
      <c r="M16" s="155">
        <v>0</v>
      </c>
      <c r="N16" s="155">
        <v>0</v>
      </c>
      <c r="O16" s="155">
        <v>0</v>
      </c>
      <c r="P16" s="155">
        <v>0</v>
      </c>
      <c r="Q16" s="157">
        <v>0</v>
      </c>
      <c r="R16" s="157">
        <v>0</v>
      </c>
      <c r="S16" s="157">
        <v>0</v>
      </c>
      <c r="T16" s="191">
        <v>0</v>
      </c>
      <c r="U16" s="191">
        <v>0</v>
      </c>
    </row>
    <row r="17" spans="1:21" ht="15.75">
      <c r="A17" s="46" t="s">
        <v>164</v>
      </c>
      <c r="B17" s="155">
        <v>4648.2</v>
      </c>
      <c r="C17" s="155">
        <v>6047.5</v>
      </c>
      <c r="D17" s="155">
        <v>6834.3</v>
      </c>
      <c r="E17" s="155">
        <v>7237.6</v>
      </c>
      <c r="F17" s="155">
        <v>5911.3</v>
      </c>
      <c r="G17" s="155">
        <v>6088.2</v>
      </c>
      <c r="H17" s="155">
        <v>6470.9</v>
      </c>
      <c r="I17" s="155">
        <v>6502.7</v>
      </c>
      <c r="J17" s="155">
        <v>2510</v>
      </c>
      <c r="K17" s="155">
        <v>2274.75186937</v>
      </c>
      <c r="L17" s="155">
        <v>0</v>
      </c>
      <c r="M17" s="155">
        <v>35249.11090399777</v>
      </c>
      <c r="N17" s="155">
        <v>36854.083371851746</v>
      </c>
      <c r="O17" s="155">
        <v>39356.247709369505</v>
      </c>
      <c r="P17" s="155">
        <v>43192.514066833035</v>
      </c>
      <c r="Q17" s="155">
        <v>45403.75117008014</v>
      </c>
      <c r="R17" s="155">
        <v>45538.50976053407</v>
      </c>
      <c r="S17" s="155">
        <v>50530.28278590821</v>
      </c>
      <c r="T17" s="190">
        <v>101065.33401726515</v>
      </c>
      <c r="U17" s="190">
        <v>127682.94477643554</v>
      </c>
    </row>
    <row r="18" spans="1:21" ht="15.75">
      <c r="A18" s="46" t="s">
        <v>119</v>
      </c>
      <c r="B18" s="154">
        <v>109315.90000000001</v>
      </c>
      <c r="C18" s="154">
        <v>141742.8</v>
      </c>
      <c r="D18" s="154">
        <v>161209.3</v>
      </c>
      <c r="E18" s="154">
        <v>174071.1</v>
      </c>
      <c r="F18" s="154">
        <v>156690.5</v>
      </c>
      <c r="G18" s="154">
        <v>174142.64</v>
      </c>
      <c r="H18" s="154">
        <v>206787.6</v>
      </c>
      <c r="I18" s="154">
        <v>214612.59999999998</v>
      </c>
      <c r="J18" s="154">
        <v>48900</v>
      </c>
      <c r="K18" s="154">
        <v>47454.843391965434</v>
      </c>
      <c r="L18" s="154">
        <v>52306.82410241175</v>
      </c>
      <c r="M18" s="154">
        <v>58358.21457001639</v>
      </c>
      <c r="N18" s="154">
        <v>57812.42335859693</v>
      </c>
      <c r="O18" s="154">
        <v>54218.04328545732</v>
      </c>
      <c r="P18" s="154">
        <v>52726.15483686008</v>
      </c>
      <c r="Q18" s="155">
        <f>SUM(Q19:Q20)</f>
        <v>52571.955029237826</v>
      </c>
      <c r="R18" s="155">
        <v>56793.204147403674</v>
      </c>
      <c r="S18" s="155">
        <v>55941.68949070244</v>
      </c>
      <c r="T18" s="190">
        <v>56848.47391836725</v>
      </c>
      <c r="U18" s="190">
        <v>60034.006768652085</v>
      </c>
    </row>
    <row r="19" spans="1:21" ht="18">
      <c r="A19" s="46" t="s">
        <v>12</v>
      </c>
      <c r="B19" s="155">
        <v>65778.1</v>
      </c>
      <c r="C19" s="155">
        <v>82394.5</v>
      </c>
      <c r="D19" s="155">
        <v>88938.4</v>
      </c>
      <c r="E19" s="155">
        <v>91103.5</v>
      </c>
      <c r="F19" s="155">
        <v>76156.2</v>
      </c>
      <c r="G19" s="155">
        <v>78293.51</v>
      </c>
      <c r="H19" s="155">
        <v>88140.8</v>
      </c>
      <c r="I19" s="155">
        <v>89840.4</v>
      </c>
      <c r="J19" s="155">
        <v>0</v>
      </c>
      <c r="K19" s="155">
        <v>0</v>
      </c>
      <c r="L19" s="155">
        <v>0</v>
      </c>
      <c r="M19" s="155">
        <v>0</v>
      </c>
      <c r="N19" s="155">
        <v>0</v>
      </c>
      <c r="O19" s="155">
        <v>0</v>
      </c>
      <c r="P19" s="155">
        <v>0</v>
      </c>
      <c r="Q19" s="157">
        <v>0</v>
      </c>
      <c r="R19" s="157">
        <v>0</v>
      </c>
      <c r="S19" s="157">
        <v>0</v>
      </c>
      <c r="T19" s="191">
        <v>0</v>
      </c>
      <c r="U19" s="191">
        <v>0</v>
      </c>
    </row>
    <row r="20" spans="1:21" ht="15.75">
      <c r="A20" s="46" t="s">
        <v>135</v>
      </c>
      <c r="B20" s="155">
        <v>43537.8</v>
      </c>
      <c r="C20" s="155">
        <v>59348.3</v>
      </c>
      <c r="D20" s="155">
        <v>72270.9</v>
      </c>
      <c r="E20" s="155">
        <v>82967.6</v>
      </c>
      <c r="F20" s="155">
        <v>80534.3</v>
      </c>
      <c r="G20" s="155">
        <v>95849.13</v>
      </c>
      <c r="H20" s="155">
        <v>118646.8</v>
      </c>
      <c r="I20" s="155">
        <v>124772.2</v>
      </c>
      <c r="J20" s="155">
        <v>48900</v>
      </c>
      <c r="K20" s="155">
        <v>47454.843391965434</v>
      </c>
      <c r="L20" s="155">
        <v>52306.82410241175</v>
      </c>
      <c r="M20" s="155">
        <v>58358.21457001639</v>
      </c>
      <c r="N20" s="155">
        <v>57812.42335859693</v>
      </c>
      <c r="O20" s="155">
        <v>54218.04328545732</v>
      </c>
      <c r="P20" s="155">
        <v>52726.15483686008</v>
      </c>
      <c r="Q20" s="155">
        <v>52571.955029237826</v>
      </c>
      <c r="R20" s="155">
        <v>56793.204147403674</v>
      </c>
      <c r="S20" s="155">
        <v>55941.68949070244</v>
      </c>
      <c r="T20" s="190">
        <v>56848.47391836725</v>
      </c>
      <c r="U20" s="190">
        <v>60034.006768652085</v>
      </c>
    </row>
    <row r="21" spans="1:21" ht="15.75">
      <c r="A21" s="46" t="s">
        <v>120</v>
      </c>
      <c r="B21" s="154">
        <v>251481.4</v>
      </c>
      <c r="C21" s="154">
        <v>347791.2</v>
      </c>
      <c r="D21" s="154">
        <v>428978.30000000005</v>
      </c>
      <c r="E21" s="154">
        <v>470026.3</v>
      </c>
      <c r="F21" s="154">
        <v>414015.69999999995</v>
      </c>
      <c r="G21" s="154">
        <v>420123.62</v>
      </c>
      <c r="H21" s="154">
        <v>473151.30000000005</v>
      </c>
      <c r="I21" s="154">
        <v>489920.7</v>
      </c>
      <c r="J21" s="154">
        <v>157433.19999999998</v>
      </c>
      <c r="K21" s="154">
        <v>157448.97505206434</v>
      </c>
      <c r="L21" s="154">
        <v>155455.7339170865</v>
      </c>
      <c r="M21" s="154">
        <v>189411.80666614088</v>
      </c>
      <c r="N21" s="154">
        <v>188915.11944840217</v>
      </c>
      <c r="O21" s="154">
        <v>190127.1749737938</v>
      </c>
      <c r="P21" s="154">
        <v>187128.4997273951</v>
      </c>
      <c r="Q21" s="155">
        <f>SUM(Q22:Q26)</f>
        <v>206552.6080002816</v>
      </c>
      <c r="R21" s="155">
        <v>218229.78029886843</v>
      </c>
      <c r="S21" s="155">
        <v>215547.1372268988</v>
      </c>
      <c r="T21" s="190">
        <v>217594.25747904656</v>
      </c>
      <c r="U21" s="190">
        <v>225835.28499862872</v>
      </c>
    </row>
    <row r="22" spans="1:21" ht="18">
      <c r="A22" s="46" t="s">
        <v>14</v>
      </c>
      <c r="B22" s="155">
        <v>154235.5</v>
      </c>
      <c r="C22" s="155">
        <v>197048.2</v>
      </c>
      <c r="D22" s="155">
        <v>222732.6</v>
      </c>
      <c r="E22" s="155">
        <v>233977.7</v>
      </c>
      <c r="F22" s="155">
        <v>200142.4</v>
      </c>
      <c r="G22" s="155">
        <v>190882.3</v>
      </c>
      <c r="H22" s="155">
        <v>218618.7</v>
      </c>
      <c r="I22" s="155">
        <v>218940.2</v>
      </c>
      <c r="J22" s="155">
        <v>27679.1</v>
      </c>
      <c r="K22" s="155">
        <v>25798.043628471594</v>
      </c>
      <c r="L22" s="155">
        <v>0</v>
      </c>
      <c r="M22" s="155">
        <v>0</v>
      </c>
      <c r="N22" s="155">
        <v>0</v>
      </c>
      <c r="O22" s="155">
        <v>0</v>
      </c>
      <c r="P22" s="155">
        <v>0</v>
      </c>
      <c r="Q22" s="157">
        <v>0</v>
      </c>
      <c r="R22" s="157">
        <v>0</v>
      </c>
      <c r="S22" s="157">
        <v>0</v>
      </c>
      <c r="T22" s="191">
        <v>0</v>
      </c>
      <c r="U22" s="191">
        <v>0</v>
      </c>
    </row>
    <row r="23" spans="1:21" ht="18">
      <c r="A23" s="46" t="s">
        <v>15</v>
      </c>
      <c r="B23" s="155">
        <v>7087.6</v>
      </c>
      <c r="C23" s="155">
        <v>8820.4</v>
      </c>
      <c r="D23" s="155">
        <v>9434.6</v>
      </c>
      <c r="E23" s="155">
        <v>9571.4</v>
      </c>
      <c r="F23" s="155">
        <v>7999</v>
      </c>
      <c r="G23" s="155">
        <v>8120.08</v>
      </c>
      <c r="H23" s="155">
        <v>8925.7</v>
      </c>
      <c r="I23" s="155">
        <v>9171</v>
      </c>
      <c r="J23" s="155">
        <v>0</v>
      </c>
      <c r="K23" s="155">
        <v>0</v>
      </c>
      <c r="L23" s="155">
        <v>0</v>
      </c>
      <c r="M23" s="155">
        <v>0</v>
      </c>
      <c r="N23" s="155">
        <v>0</v>
      </c>
      <c r="O23" s="155">
        <v>0</v>
      </c>
      <c r="P23" s="157">
        <v>0</v>
      </c>
      <c r="Q23" s="157">
        <v>0</v>
      </c>
      <c r="R23" s="157">
        <v>0</v>
      </c>
      <c r="S23" s="157">
        <v>0</v>
      </c>
      <c r="T23" s="191">
        <v>0</v>
      </c>
      <c r="U23" s="191">
        <v>0</v>
      </c>
    </row>
    <row r="24" spans="1:21" ht="18">
      <c r="A24" s="46" t="s">
        <v>16</v>
      </c>
      <c r="B24" s="155">
        <v>5799.7</v>
      </c>
      <c r="C24" s="155">
        <v>7411.7</v>
      </c>
      <c r="D24" s="155">
        <v>8309.2</v>
      </c>
      <c r="E24" s="155">
        <v>8763.2</v>
      </c>
      <c r="F24" s="155">
        <v>7356.4</v>
      </c>
      <c r="G24" s="155">
        <v>7816.3</v>
      </c>
      <c r="H24" s="155">
        <v>9014.4</v>
      </c>
      <c r="I24" s="155">
        <v>9257.4</v>
      </c>
      <c r="J24" s="155">
        <v>0</v>
      </c>
      <c r="K24" s="155">
        <v>0</v>
      </c>
      <c r="L24" s="155">
        <v>0</v>
      </c>
      <c r="M24" s="155">
        <v>0</v>
      </c>
      <c r="N24" s="155">
        <v>0</v>
      </c>
      <c r="O24" s="155">
        <v>0</v>
      </c>
      <c r="P24" s="157">
        <v>0</v>
      </c>
      <c r="Q24" s="157">
        <v>0</v>
      </c>
      <c r="R24" s="157">
        <v>0</v>
      </c>
      <c r="S24" s="157">
        <v>0</v>
      </c>
      <c r="T24" s="191">
        <v>0</v>
      </c>
      <c r="U24" s="191">
        <v>0</v>
      </c>
    </row>
    <row r="25" spans="1:21" ht="15.75">
      <c r="A25" s="46" t="s">
        <v>165</v>
      </c>
      <c r="B25" s="155">
        <v>10320.3</v>
      </c>
      <c r="C25" s="155">
        <v>17913.4</v>
      </c>
      <c r="D25" s="155">
        <v>24814.8</v>
      </c>
      <c r="E25" s="155">
        <v>27329.7</v>
      </c>
      <c r="F25" s="155">
        <v>22958.8</v>
      </c>
      <c r="G25" s="155">
        <v>24437.63</v>
      </c>
      <c r="H25" s="155">
        <v>28125.6</v>
      </c>
      <c r="I25" s="155">
        <v>29205.1</v>
      </c>
      <c r="J25" s="155">
        <v>1287.2</v>
      </c>
      <c r="K25" s="155">
        <v>1224.6475219313581</v>
      </c>
      <c r="L25" s="155">
        <v>1319.6876447722402</v>
      </c>
      <c r="M25" s="155">
        <v>1463.68469871588</v>
      </c>
      <c r="N25" s="155">
        <v>1473.8975126179162</v>
      </c>
      <c r="O25" s="155">
        <v>1403.2911035654809</v>
      </c>
      <c r="P25" s="155">
        <v>1374.037349208248</v>
      </c>
      <c r="Q25" s="155">
        <v>1394.4941168286057</v>
      </c>
      <c r="R25" s="155">
        <v>1533.614597775706</v>
      </c>
      <c r="S25" s="155">
        <v>1535.92989900958</v>
      </c>
      <c r="T25" s="190">
        <v>1590.5801984254051</v>
      </c>
      <c r="U25" s="190">
        <v>1716.5734369959532</v>
      </c>
    </row>
    <row r="26" spans="1:21" ht="15.75">
      <c r="A26" s="46" t="s">
        <v>166</v>
      </c>
      <c r="B26" s="155">
        <v>74043.9</v>
      </c>
      <c r="C26" s="155">
        <v>116597.5</v>
      </c>
      <c r="D26" s="155">
        <v>163687.1</v>
      </c>
      <c r="E26" s="155">
        <v>190384.3</v>
      </c>
      <c r="F26" s="155">
        <v>175559.1</v>
      </c>
      <c r="G26" s="155">
        <v>188867.31</v>
      </c>
      <c r="H26" s="155">
        <v>208466.9</v>
      </c>
      <c r="I26" s="155">
        <v>223347</v>
      </c>
      <c r="J26" s="155">
        <v>128466.9</v>
      </c>
      <c r="K26" s="155">
        <v>130426.28390166139</v>
      </c>
      <c r="L26" s="155">
        <v>154136.04627231427</v>
      </c>
      <c r="M26" s="155">
        <v>187948.121967425</v>
      </c>
      <c r="N26" s="155">
        <v>187441.22193578424</v>
      </c>
      <c r="O26" s="155">
        <v>188723.8838702283</v>
      </c>
      <c r="P26" s="155">
        <v>185754.46237818684</v>
      </c>
      <c r="Q26" s="155">
        <v>205158.11388345298</v>
      </c>
      <c r="R26" s="155">
        <v>216696.16570109272</v>
      </c>
      <c r="S26" s="155">
        <v>214011.20732788922</v>
      </c>
      <c r="T26" s="190">
        <v>216003.67728062117</v>
      </c>
      <c r="U26" s="190">
        <v>224118.71156163278</v>
      </c>
    </row>
    <row r="27" spans="1:21" ht="15.75">
      <c r="A27" s="92" t="s">
        <v>33</v>
      </c>
      <c r="B27" s="154">
        <v>142497.5</v>
      </c>
      <c r="C27" s="154">
        <v>198810.8</v>
      </c>
      <c r="D27" s="154">
        <v>228307.49999999997</v>
      </c>
      <c r="E27" s="154">
        <v>228157.59999999998</v>
      </c>
      <c r="F27" s="154">
        <v>162726.4</v>
      </c>
      <c r="G27" s="154">
        <v>175352.80000000002</v>
      </c>
      <c r="H27" s="154">
        <v>203566.09999999998</v>
      </c>
      <c r="I27" s="154">
        <v>197603.9</v>
      </c>
      <c r="J27" s="154">
        <v>111816.8</v>
      </c>
      <c r="K27" s="154">
        <v>31415.2</v>
      </c>
      <c r="L27" s="154">
        <v>4030.56456102549</v>
      </c>
      <c r="M27" s="154">
        <v>2683.900351785763</v>
      </c>
      <c r="N27" s="154">
        <v>2591.3391226</v>
      </c>
      <c r="O27" s="154">
        <v>2410.068722</v>
      </c>
      <c r="P27" s="154">
        <v>2249.396514027892</v>
      </c>
      <c r="Q27" s="155">
        <f>SUM(Q28,Q31)</f>
        <v>2148.1173577286036</v>
      </c>
      <c r="R27" s="155">
        <v>2007.9502077917025</v>
      </c>
      <c r="S27" s="155">
        <v>1867.63656922429</v>
      </c>
      <c r="T27" s="190">
        <v>1597.6052383278363</v>
      </c>
      <c r="U27" s="190">
        <v>1441.3681749938828</v>
      </c>
    </row>
    <row r="28" spans="1:21" ht="18">
      <c r="A28" s="92" t="s">
        <v>3</v>
      </c>
      <c r="B28" s="154">
        <v>28296.800000000003</v>
      </c>
      <c r="C28" s="154">
        <v>36900.5</v>
      </c>
      <c r="D28" s="154">
        <v>41814.4</v>
      </c>
      <c r="E28" s="154">
        <v>43801</v>
      </c>
      <c r="F28" s="154">
        <v>20902.1</v>
      </c>
      <c r="G28" s="154">
        <v>22586.29</v>
      </c>
      <c r="H28" s="154">
        <v>26317.199999999997</v>
      </c>
      <c r="I28" s="154">
        <v>26800.4</v>
      </c>
      <c r="J28" s="154">
        <v>16229.1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7">
        <f>SUM(Q29,Q30)</f>
        <v>0</v>
      </c>
      <c r="R28" s="157">
        <v>0</v>
      </c>
      <c r="S28" s="157">
        <v>0</v>
      </c>
      <c r="T28" s="191">
        <v>0</v>
      </c>
      <c r="U28" s="191">
        <v>0</v>
      </c>
    </row>
    <row r="29" spans="1:21" ht="18">
      <c r="A29" s="46" t="s">
        <v>18</v>
      </c>
      <c r="B29" s="155">
        <v>16015.6</v>
      </c>
      <c r="C29" s="155">
        <v>21027.8</v>
      </c>
      <c r="D29" s="155">
        <v>23814.7</v>
      </c>
      <c r="E29" s="155">
        <v>25043.7</v>
      </c>
      <c r="F29" s="155">
        <v>20741.8</v>
      </c>
      <c r="G29" s="155">
        <v>22402.99</v>
      </c>
      <c r="H29" s="155">
        <v>26093.1</v>
      </c>
      <c r="I29" s="155">
        <v>26574.7</v>
      </c>
      <c r="J29" s="155">
        <v>15986</v>
      </c>
      <c r="K29" s="155">
        <v>0</v>
      </c>
      <c r="L29" s="155">
        <v>0</v>
      </c>
      <c r="M29" s="155">
        <v>0</v>
      </c>
      <c r="N29" s="155">
        <v>0</v>
      </c>
      <c r="O29" s="155">
        <v>0</v>
      </c>
      <c r="P29" s="155">
        <v>0</v>
      </c>
      <c r="Q29" s="157">
        <v>0</v>
      </c>
      <c r="R29" s="157">
        <v>0</v>
      </c>
      <c r="S29" s="157">
        <v>0</v>
      </c>
      <c r="T29" s="191">
        <v>0</v>
      </c>
      <c r="U29" s="191">
        <v>0</v>
      </c>
    </row>
    <row r="30" spans="1:21" ht="18">
      <c r="A30" s="46" t="s">
        <v>25</v>
      </c>
      <c r="B30" s="155">
        <v>12281.2</v>
      </c>
      <c r="C30" s="155">
        <v>15872.7</v>
      </c>
      <c r="D30" s="155">
        <v>17999.7</v>
      </c>
      <c r="E30" s="155">
        <v>18757.3</v>
      </c>
      <c r="F30" s="155">
        <v>160.3</v>
      </c>
      <c r="G30" s="155">
        <v>183.3</v>
      </c>
      <c r="H30" s="155">
        <v>224.1</v>
      </c>
      <c r="I30" s="155">
        <v>225.7</v>
      </c>
      <c r="J30" s="155">
        <v>243.1</v>
      </c>
      <c r="K30" s="155">
        <v>0</v>
      </c>
      <c r="L30" s="155">
        <v>0</v>
      </c>
      <c r="M30" s="155">
        <v>0</v>
      </c>
      <c r="N30" s="155">
        <v>0</v>
      </c>
      <c r="O30" s="155">
        <v>0</v>
      </c>
      <c r="P30" s="155">
        <v>0</v>
      </c>
      <c r="Q30" s="157">
        <v>0</v>
      </c>
      <c r="R30" s="157">
        <v>0</v>
      </c>
      <c r="S30" s="157">
        <v>0</v>
      </c>
      <c r="T30" s="191">
        <v>0</v>
      </c>
      <c r="U30" s="191">
        <v>0</v>
      </c>
    </row>
    <row r="31" spans="1:21" ht="15.75">
      <c r="A31" s="92" t="s">
        <v>7</v>
      </c>
      <c r="B31" s="155">
        <v>114200.7</v>
      </c>
      <c r="C31" s="155">
        <v>161910.3</v>
      </c>
      <c r="D31" s="155">
        <v>186493.09999999998</v>
      </c>
      <c r="E31" s="155">
        <v>184356.59999999998</v>
      </c>
      <c r="F31" s="155">
        <v>141824.3</v>
      </c>
      <c r="G31" s="155">
        <v>152766.51</v>
      </c>
      <c r="H31" s="155">
        <v>177248.9</v>
      </c>
      <c r="I31" s="155">
        <v>170803.5</v>
      </c>
      <c r="J31" s="155">
        <v>95587.7</v>
      </c>
      <c r="K31" s="155">
        <v>31415.2</v>
      </c>
      <c r="L31" s="155">
        <v>4030.56456102549</v>
      </c>
      <c r="M31" s="155">
        <v>2683.900351785763</v>
      </c>
      <c r="N31" s="155">
        <v>2591.3391226</v>
      </c>
      <c r="O31" s="155">
        <v>2410.068722</v>
      </c>
      <c r="P31" s="155">
        <v>2249.396514027892</v>
      </c>
      <c r="Q31" s="155">
        <f>SUM(Q32:Q35)</f>
        <v>2148.1173577286036</v>
      </c>
      <c r="R31" s="155">
        <v>2007.9502077917025</v>
      </c>
      <c r="S31" s="155">
        <v>1867.63656922429</v>
      </c>
      <c r="T31" s="190">
        <v>1597.6052383278363</v>
      </c>
      <c r="U31" s="190">
        <v>1441.3681749938828</v>
      </c>
    </row>
    <row r="32" spans="1:21" ht="18">
      <c r="A32" s="46" t="s">
        <v>19</v>
      </c>
      <c r="B32" s="155">
        <v>32582.6</v>
      </c>
      <c r="C32" s="155">
        <v>53527.399999999994</v>
      </c>
      <c r="D32" s="155">
        <v>63054.8</v>
      </c>
      <c r="E32" s="155">
        <v>65003.9</v>
      </c>
      <c r="F32" s="155">
        <v>43841.5</v>
      </c>
      <c r="G32" s="155">
        <v>48492.2</v>
      </c>
      <c r="H32" s="155">
        <v>57593.4</v>
      </c>
      <c r="I32" s="155">
        <v>58086</v>
      </c>
      <c r="J32" s="155">
        <v>42323.6</v>
      </c>
      <c r="K32" s="155">
        <v>6592.713159616608</v>
      </c>
      <c r="L32" s="155">
        <v>1494.7543610254902</v>
      </c>
      <c r="M32" s="155">
        <v>0</v>
      </c>
      <c r="N32" s="155">
        <v>0</v>
      </c>
      <c r="O32" s="155">
        <v>0</v>
      </c>
      <c r="P32" s="155">
        <v>0</v>
      </c>
      <c r="Q32" s="157">
        <v>0</v>
      </c>
      <c r="R32" s="157">
        <v>0</v>
      </c>
      <c r="S32" s="157">
        <v>0</v>
      </c>
      <c r="T32" s="191">
        <v>0</v>
      </c>
      <c r="U32" s="191">
        <v>0</v>
      </c>
    </row>
    <row r="33" spans="1:21" ht="18" hidden="1">
      <c r="A33" s="46" t="s">
        <v>20</v>
      </c>
      <c r="B33" s="169" t="s">
        <v>17</v>
      </c>
      <c r="C33" s="169" t="s">
        <v>17</v>
      </c>
      <c r="D33" s="169" t="s">
        <v>17</v>
      </c>
      <c r="E33" s="157" t="s">
        <v>17</v>
      </c>
      <c r="F33" s="157" t="s">
        <v>17</v>
      </c>
      <c r="G33" s="157" t="s">
        <v>17</v>
      </c>
      <c r="H33" s="157">
        <v>0</v>
      </c>
      <c r="I33" s="157">
        <v>0</v>
      </c>
      <c r="J33" s="157">
        <v>0</v>
      </c>
      <c r="K33" s="157">
        <v>0</v>
      </c>
      <c r="L33" s="157">
        <v>0</v>
      </c>
      <c r="M33" s="157">
        <v>0</v>
      </c>
      <c r="N33" s="157">
        <v>0</v>
      </c>
      <c r="O33" s="157">
        <v>0</v>
      </c>
      <c r="P33" s="157">
        <v>0</v>
      </c>
      <c r="Q33" s="157">
        <v>0</v>
      </c>
      <c r="R33" s="157">
        <v>0</v>
      </c>
      <c r="S33" s="157">
        <v>0</v>
      </c>
      <c r="T33" s="191">
        <v>0</v>
      </c>
      <c r="U33" s="191">
        <v>0</v>
      </c>
    </row>
    <row r="34" spans="1:21" ht="15.75">
      <c r="A34" s="46" t="s">
        <v>140</v>
      </c>
      <c r="B34" s="155">
        <v>13077.4</v>
      </c>
      <c r="C34" s="155">
        <v>18194.399999999998</v>
      </c>
      <c r="D34" s="155">
        <v>19346.399999999998</v>
      </c>
      <c r="E34" s="155">
        <v>19360.5</v>
      </c>
      <c r="F34" s="155">
        <v>15118.4</v>
      </c>
      <c r="G34" s="155">
        <v>15931.9</v>
      </c>
      <c r="H34" s="155">
        <v>17330.5</v>
      </c>
      <c r="I34" s="155">
        <v>17514.9</v>
      </c>
      <c r="J34" s="155">
        <v>17027.3</v>
      </c>
      <c r="K34" s="155">
        <v>10577.2</v>
      </c>
      <c r="L34" s="169">
        <v>2535.8102</v>
      </c>
      <c r="M34" s="155">
        <v>2683.900351785763</v>
      </c>
      <c r="N34" s="155">
        <v>2591.3391226</v>
      </c>
      <c r="O34" s="155">
        <v>2410.068722</v>
      </c>
      <c r="P34" s="155">
        <v>2249.396514027892</v>
      </c>
      <c r="Q34" s="155">
        <v>2148.1173577286036</v>
      </c>
      <c r="R34" s="155">
        <v>2007.9502077917025</v>
      </c>
      <c r="S34" s="155">
        <v>1867.63656922429</v>
      </c>
      <c r="T34" s="43">
        <v>1597.6052383278363</v>
      </c>
      <c r="U34" s="43">
        <v>1441.3681749938828</v>
      </c>
    </row>
    <row r="35" spans="1:21" ht="18" hidden="1">
      <c r="A35" s="46" t="s">
        <v>21</v>
      </c>
      <c r="B35" s="8">
        <v>68540.7</v>
      </c>
      <c r="C35" s="7">
        <v>90188.5</v>
      </c>
      <c r="D35" s="7">
        <v>104091.9</v>
      </c>
      <c r="E35" s="7">
        <v>99992.2</v>
      </c>
      <c r="F35" s="7">
        <v>82864.4</v>
      </c>
      <c r="G35" s="7">
        <v>88342.41</v>
      </c>
      <c r="H35" s="7">
        <v>102325</v>
      </c>
      <c r="I35" s="7">
        <v>95202.6</v>
      </c>
      <c r="J35" s="7">
        <v>36236.8</v>
      </c>
      <c r="K35" s="7">
        <v>14245.3</v>
      </c>
      <c r="L35" s="7">
        <v>0</v>
      </c>
      <c r="M35" s="7">
        <v>0</v>
      </c>
      <c r="N35" s="7">
        <v>0</v>
      </c>
      <c r="O35" s="7">
        <v>0</v>
      </c>
      <c r="P35" s="8">
        <v>0</v>
      </c>
      <c r="Q35" s="40">
        <v>0</v>
      </c>
      <c r="R35" s="40">
        <v>0</v>
      </c>
      <c r="S35" s="40">
        <v>0</v>
      </c>
      <c r="T35" s="204">
        <v>0</v>
      </c>
      <c r="U35" s="204">
        <v>0</v>
      </c>
    </row>
    <row r="36" spans="1:21" ht="15.75">
      <c r="A36" s="92" t="s">
        <v>23</v>
      </c>
      <c r="B36" s="154">
        <v>879839.3</v>
      </c>
      <c r="C36" s="154">
        <v>1174252.5</v>
      </c>
      <c r="D36" s="154">
        <v>1370528</v>
      </c>
      <c r="E36" s="154">
        <v>1457754.7000000002</v>
      </c>
      <c r="F36" s="154">
        <v>1244659.1999999997</v>
      </c>
      <c r="G36" s="154">
        <v>1325323.87</v>
      </c>
      <c r="H36" s="154">
        <v>1530542.8000000003</v>
      </c>
      <c r="I36" s="154">
        <v>1567958.6</v>
      </c>
      <c r="J36" s="154">
        <v>561392</v>
      </c>
      <c r="K36" s="154">
        <v>494683.4180439421</v>
      </c>
      <c r="L36" s="154">
        <v>485081.0541914342</v>
      </c>
      <c r="M36" s="154">
        <v>607681.4208549539</v>
      </c>
      <c r="N36" s="154">
        <v>615707.6173369476</v>
      </c>
      <c r="O36" s="154">
        <v>656563.6628139879</v>
      </c>
      <c r="P36" s="154">
        <v>691234.4545414202</v>
      </c>
      <c r="Q36" s="154">
        <f>+Q6+Q27</f>
        <v>724630.7752612735</v>
      </c>
      <c r="R36" s="154">
        <v>778292.4266407691</v>
      </c>
      <c r="S36" s="154">
        <v>815659.1488611257</v>
      </c>
      <c r="T36" s="154">
        <v>948429.4449204457</v>
      </c>
      <c r="U36" s="154">
        <v>1035965.0371945018</v>
      </c>
    </row>
    <row r="37" spans="1:21" ht="16.5" thickBot="1">
      <c r="A37" s="187"/>
      <c r="B37" s="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ht="15.75">
      <c r="A38" s="188" t="s">
        <v>127</v>
      </c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59"/>
      <c r="R38" s="59"/>
      <c r="S38" s="59"/>
      <c r="T38" s="160"/>
      <c r="U38" s="160"/>
    </row>
    <row r="39" spans="1:21" ht="16.5" thickBot="1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60"/>
      <c r="R39" s="60"/>
      <c r="S39" s="60"/>
      <c r="T39" s="61"/>
      <c r="U39" s="61"/>
    </row>
    <row r="40" spans="1:21" ht="15.75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</row>
    <row r="41" spans="1:21" ht="17.25" customHeight="1" hidden="1">
      <c r="A41" s="97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</row>
    <row r="42" spans="1:21" ht="15.75" hidden="1">
      <c r="A42" s="98"/>
      <c r="B42" s="99"/>
      <c r="C42" s="99"/>
      <c r="D42" s="99"/>
      <c r="E42" s="99"/>
      <c r="F42" s="100"/>
      <c r="G42" s="100"/>
      <c r="H42" s="100"/>
      <c r="I42" s="100"/>
      <c r="J42" s="100"/>
      <c r="K42" s="100"/>
      <c r="L42" s="101"/>
      <c r="M42" s="101"/>
      <c r="N42" s="102"/>
      <c r="O42" s="99"/>
      <c r="P42" s="99"/>
      <c r="Q42" s="100"/>
      <c r="R42" s="101"/>
      <c r="S42" s="101"/>
      <c r="T42" s="101"/>
      <c r="U42" s="101"/>
    </row>
    <row r="43" spans="1:21" ht="16.5" customHeight="1" hidden="1">
      <c r="A43" s="103" t="s">
        <v>1</v>
      </c>
      <c r="B43" s="94"/>
      <c r="C43" s="94"/>
      <c r="D43" s="94"/>
      <c r="E43" s="94"/>
      <c r="F43" s="104" t="s">
        <v>29</v>
      </c>
      <c r="G43" s="104" t="s">
        <v>29</v>
      </c>
      <c r="H43" s="104" t="s">
        <v>29</v>
      </c>
      <c r="I43" s="104" t="s">
        <v>29</v>
      </c>
      <c r="J43" s="104" t="s">
        <v>29</v>
      </c>
      <c r="K43" s="104" t="s">
        <v>38</v>
      </c>
      <c r="L43" s="25" t="s">
        <v>40</v>
      </c>
      <c r="M43" s="25" t="s">
        <v>40</v>
      </c>
      <c r="N43" s="24" t="s">
        <v>40</v>
      </c>
      <c r="O43" s="94"/>
      <c r="P43" s="94" t="s">
        <v>40</v>
      </c>
      <c r="Q43" s="104" t="s">
        <v>40</v>
      </c>
      <c r="R43" s="28" t="s">
        <v>49</v>
      </c>
      <c r="S43" s="28" t="s">
        <v>49</v>
      </c>
      <c r="T43" s="28" t="s">
        <v>49</v>
      </c>
      <c r="U43" s="28" t="s">
        <v>49</v>
      </c>
    </row>
    <row r="44" spans="1:21" ht="15.75" hidden="1">
      <c r="A44" s="219" t="s">
        <v>84</v>
      </c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</row>
    <row r="45" spans="1:21" ht="16.5" hidden="1" thickBot="1">
      <c r="A45" s="105"/>
      <c r="B45" s="96"/>
      <c r="C45" s="96"/>
      <c r="D45" s="96"/>
      <c r="E45" s="96"/>
      <c r="F45" s="106"/>
      <c r="G45" s="106"/>
      <c r="H45" s="106"/>
      <c r="I45" s="106"/>
      <c r="J45" s="106"/>
      <c r="K45" s="106"/>
      <c r="L45" s="107"/>
      <c r="M45" s="107"/>
      <c r="N45" s="108"/>
      <c r="O45" s="96"/>
      <c r="P45" s="96"/>
      <c r="Q45" s="106"/>
      <c r="R45" s="107"/>
      <c r="S45" s="107"/>
      <c r="T45" s="107"/>
      <c r="U45" s="107"/>
    </row>
    <row r="46" spans="1:21" ht="15.75" hidden="1">
      <c r="A46" s="109"/>
      <c r="B46" s="32" t="s">
        <v>27</v>
      </c>
      <c r="C46" s="16" t="s">
        <v>28</v>
      </c>
      <c r="D46" s="16" t="s">
        <v>30</v>
      </c>
      <c r="E46" s="17" t="s">
        <v>31</v>
      </c>
      <c r="F46" s="17" t="s">
        <v>32</v>
      </c>
      <c r="G46" s="17" t="s">
        <v>34</v>
      </c>
      <c r="H46" s="17" t="s">
        <v>35</v>
      </c>
      <c r="I46" s="17" t="s">
        <v>36</v>
      </c>
      <c r="J46" s="17" t="s">
        <v>37</v>
      </c>
      <c r="K46" s="18" t="s">
        <v>39</v>
      </c>
      <c r="L46" s="19" t="s">
        <v>41</v>
      </c>
      <c r="M46" s="20" t="s">
        <v>42</v>
      </c>
      <c r="N46" s="17" t="s">
        <v>43</v>
      </c>
      <c r="O46" s="20" t="s">
        <v>44</v>
      </c>
      <c r="P46" s="20" t="s">
        <v>45</v>
      </c>
      <c r="Q46" s="17" t="s">
        <v>47</v>
      </c>
      <c r="R46" s="110" t="s">
        <v>48</v>
      </c>
      <c r="S46" s="110" t="s">
        <v>48</v>
      </c>
      <c r="T46" s="110" t="s">
        <v>48</v>
      </c>
      <c r="U46" s="110" t="s">
        <v>48</v>
      </c>
    </row>
    <row r="47" spans="1:21" ht="15.75" hidden="1">
      <c r="A47" s="109"/>
      <c r="B47" s="15"/>
      <c r="C47" s="33"/>
      <c r="D47" s="33"/>
      <c r="E47" s="22"/>
      <c r="F47" s="22"/>
      <c r="G47" s="22"/>
      <c r="H47" s="22"/>
      <c r="I47" s="22"/>
      <c r="J47" s="22"/>
      <c r="K47" s="22"/>
      <c r="L47" s="25"/>
      <c r="M47" s="25"/>
      <c r="N47" s="25"/>
      <c r="O47" s="25"/>
      <c r="P47" s="24"/>
      <c r="Q47" s="25"/>
      <c r="R47" s="25"/>
      <c r="S47" s="25"/>
      <c r="T47" s="25"/>
      <c r="U47" s="25"/>
    </row>
    <row r="48" spans="1:21" ht="15.75" hidden="1">
      <c r="A48" s="109"/>
      <c r="B48" s="111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1"/>
      <c r="Q48" s="112"/>
      <c r="R48" s="112"/>
      <c r="S48" s="112"/>
      <c r="T48" s="112"/>
      <c r="U48" s="112"/>
    </row>
    <row r="49" spans="1:21" ht="15.75" hidden="1">
      <c r="A49" s="109"/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104"/>
      <c r="R49" s="25"/>
      <c r="S49" s="25"/>
      <c r="T49" s="25"/>
      <c r="U49" s="25"/>
    </row>
    <row r="50" spans="1:21" ht="15.75" hidden="1">
      <c r="A50" s="109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104"/>
      <c r="R50" s="25"/>
      <c r="S50" s="25"/>
      <c r="T50" s="25"/>
      <c r="U50" s="25"/>
    </row>
    <row r="51" spans="1:21" ht="15.75" hidden="1">
      <c r="A51" s="114" t="s">
        <v>3</v>
      </c>
      <c r="B51" s="115">
        <f aca="true" t="shared" si="0" ref="B51:U51">SUM(B53:B55)</f>
        <v>30.786190159953073</v>
      </c>
      <c r="C51" s="116">
        <f t="shared" si="0"/>
        <v>29.96648506177334</v>
      </c>
      <c r="D51" s="116">
        <f t="shared" si="0"/>
        <v>29.07092740899858</v>
      </c>
      <c r="E51" s="116">
        <f t="shared" si="0"/>
        <v>29.194150428738112</v>
      </c>
      <c r="F51" s="116">
        <f t="shared" si="0"/>
        <v>29.04012600396961</v>
      </c>
      <c r="G51" s="116">
        <f t="shared" si="0"/>
        <v>29.9124930119911</v>
      </c>
      <c r="H51" s="116">
        <f t="shared" si="0"/>
        <v>30.199429901600915</v>
      </c>
      <c r="I51" s="116">
        <f t="shared" si="0"/>
        <v>30.296947891353767</v>
      </c>
      <c r="J51" s="116">
        <f t="shared" si="0"/>
        <v>34.56078818365776</v>
      </c>
      <c r="K51" s="116">
        <f t="shared" si="0"/>
        <v>40.22881371328171</v>
      </c>
      <c r="L51" s="116">
        <f t="shared" si="0"/>
        <v>43.596784607218076</v>
      </c>
      <c r="M51" s="116">
        <f t="shared" si="0"/>
        <v>41.26571706186683</v>
      </c>
      <c r="N51" s="116">
        <f t="shared" si="0"/>
        <v>41.48515952366628</v>
      </c>
      <c r="O51" s="116">
        <f t="shared" si="0"/>
        <v>45.04353516136294</v>
      </c>
      <c r="P51" s="116">
        <f t="shared" si="0"/>
        <v>44.57040552579834</v>
      </c>
      <c r="Q51" s="116">
        <f t="shared" si="0"/>
        <v>43.61105304573419</v>
      </c>
      <c r="R51" s="117">
        <f>SUM(R53:R55)</f>
        <v>43.86850997637415</v>
      </c>
      <c r="S51" s="117">
        <f>SUM(S53:S55)</f>
        <v>45.66064527490178</v>
      </c>
      <c r="T51" s="117">
        <f>SUM(T53:T55)</f>
        <v>40.58886577578998</v>
      </c>
      <c r="U51" s="117">
        <f t="shared" si="0"/>
        <v>40.18657716583035</v>
      </c>
    </row>
    <row r="52" spans="1:21" ht="15.75" hidden="1">
      <c r="A52" s="103" t="s">
        <v>0</v>
      </c>
      <c r="B52" s="2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</row>
    <row r="53" spans="1:21" ht="15.75" hidden="1">
      <c r="A53" s="103" t="s">
        <v>4</v>
      </c>
      <c r="B53" s="118">
        <f aca="true" t="shared" si="1" ref="B53:L53">B8/B36*100</f>
        <v>20.03241955661676</v>
      </c>
      <c r="C53" s="93">
        <f t="shared" si="1"/>
        <v>19.146742289243583</v>
      </c>
      <c r="D53" s="93">
        <f t="shared" si="1"/>
        <v>18.10332951971795</v>
      </c>
      <c r="E53" s="93">
        <f t="shared" si="1"/>
        <v>17.46052336514504</v>
      </c>
      <c r="F53" s="93">
        <f t="shared" si="1"/>
        <v>17.01793551198594</v>
      </c>
      <c r="G53" s="93">
        <f t="shared" si="1"/>
        <v>17.532364372189267</v>
      </c>
      <c r="H53" s="93">
        <f t="shared" si="1"/>
        <v>17.917793608907896</v>
      </c>
      <c r="I53" s="93">
        <f t="shared" si="1"/>
        <v>17.97238779136133</v>
      </c>
      <c r="J53" s="93">
        <f t="shared" si="1"/>
        <v>21.024809758600053</v>
      </c>
      <c r="K53" s="93">
        <f t="shared" si="1"/>
        <v>29.943239506410475</v>
      </c>
      <c r="L53" s="93">
        <f t="shared" si="1"/>
        <v>35.39334167288058</v>
      </c>
      <c r="M53" s="93">
        <f aca="true" t="shared" si="2" ref="M53:U53">M8/M36*100</f>
        <v>34.0341420101133</v>
      </c>
      <c r="N53" s="93">
        <f t="shared" si="2"/>
        <v>34.3377385617402</v>
      </c>
      <c r="O53" s="93">
        <f t="shared" si="2"/>
        <v>38.73012460291815</v>
      </c>
      <c r="P53" s="93">
        <f t="shared" si="2"/>
        <v>38.66825405780178</v>
      </c>
      <c r="Q53" s="93">
        <f t="shared" si="2"/>
        <v>37.95746341275981</v>
      </c>
      <c r="R53" s="25">
        <f t="shared" si="2"/>
        <v>38.124642979035016</v>
      </c>
      <c r="S53" s="25">
        <f>S8/S36*100</f>
        <v>40.240747528112706</v>
      </c>
      <c r="T53" s="25">
        <f>T8/T36*100</f>
        <v>35.82243187657237</v>
      </c>
      <c r="U53" s="25">
        <f t="shared" si="2"/>
        <v>35.53528310278794</v>
      </c>
    </row>
    <row r="54" spans="1:21" ht="15.75" hidden="1">
      <c r="A54" s="103" t="s">
        <v>22</v>
      </c>
      <c r="B54" s="24">
        <f aca="true" t="shared" si="3" ref="B54:L54">B29/B36*100</f>
        <v>1.820286954674564</v>
      </c>
      <c r="C54" s="25">
        <f t="shared" si="3"/>
        <v>1.7907392149473813</v>
      </c>
      <c r="D54" s="25">
        <f t="shared" si="3"/>
        <v>1.7376295850942118</v>
      </c>
      <c r="E54" s="25">
        <f t="shared" si="3"/>
        <v>1.717963934535762</v>
      </c>
      <c r="F54" s="25">
        <f t="shared" si="3"/>
        <v>1.6664642016063516</v>
      </c>
      <c r="G54" s="25">
        <f t="shared" si="3"/>
        <v>1.6903785185729734</v>
      </c>
      <c r="H54" s="25">
        <f t="shared" si="3"/>
        <v>1.704826549117084</v>
      </c>
      <c r="I54" s="25">
        <f t="shared" si="3"/>
        <v>1.6948598005074877</v>
      </c>
      <c r="J54" s="25">
        <f t="shared" si="3"/>
        <v>2.8475646250748143</v>
      </c>
      <c r="K54" s="25">
        <f t="shared" si="3"/>
        <v>0</v>
      </c>
      <c r="L54" s="25">
        <f t="shared" si="3"/>
        <v>0</v>
      </c>
      <c r="M54" s="25">
        <f aca="true" t="shared" si="4" ref="M54:U54">M29/M36*100</f>
        <v>0</v>
      </c>
      <c r="N54" s="25">
        <f t="shared" si="4"/>
        <v>0</v>
      </c>
      <c r="O54" s="25">
        <f t="shared" si="4"/>
        <v>0</v>
      </c>
      <c r="P54" s="25">
        <f t="shared" si="4"/>
        <v>0</v>
      </c>
      <c r="Q54" s="25">
        <f t="shared" si="4"/>
        <v>0</v>
      </c>
      <c r="R54" s="25">
        <f t="shared" si="4"/>
        <v>0</v>
      </c>
      <c r="S54" s="25">
        <f>S29/S36*100</f>
        <v>0</v>
      </c>
      <c r="T54" s="25">
        <f>T29/T36*100</f>
        <v>0</v>
      </c>
      <c r="U54" s="25">
        <f t="shared" si="4"/>
        <v>0</v>
      </c>
    </row>
    <row r="55" spans="1:21" ht="15.75" hidden="1">
      <c r="A55" s="103" t="s">
        <v>132</v>
      </c>
      <c r="B55" s="118">
        <f aca="true" t="shared" si="5" ref="B55:L55">(+B11+B30)/B36*100</f>
        <v>8.933483648661749</v>
      </c>
      <c r="C55" s="93">
        <f t="shared" si="5"/>
        <v>9.029003557582376</v>
      </c>
      <c r="D55" s="93">
        <f t="shared" si="5"/>
        <v>9.229968304186416</v>
      </c>
      <c r="E55" s="93">
        <f t="shared" si="5"/>
        <v>10.015663129057307</v>
      </c>
      <c r="F55" s="93">
        <f t="shared" si="5"/>
        <v>10.355726290377321</v>
      </c>
      <c r="G55" s="93">
        <f t="shared" si="5"/>
        <v>10.689750121228858</v>
      </c>
      <c r="H55" s="93">
        <f t="shared" si="5"/>
        <v>10.576809743575938</v>
      </c>
      <c r="I55" s="93">
        <f t="shared" si="5"/>
        <v>10.629700299484949</v>
      </c>
      <c r="J55" s="93">
        <f t="shared" si="5"/>
        <v>10.6884137999829</v>
      </c>
      <c r="K55" s="93">
        <f t="shared" si="5"/>
        <v>10.285574206871239</v>
      </c>
      <c r="L55" s="93">
        <f t="shared" si="5"/>
        <v>8.203442934337493</v>
      </c>
      <c r="M55" s="93">
        <f aca="true" t="shared" si="6" ref="M55:U55">(+M11+M30)/M36*100</f>
        <v>7.231575051753528</v>
      </c>
      <c r="N55" s="93">
        <f t="shared" si="6"/>
        <v>7.147420961926082</v>
      </c>
      <c r="O55" s="93">
        <f t="shared" si="6"/>
        <v>6.313410558444783</v>
      </c>
      <c r="P55" s="93">
        <f t="shared" si="6"/>
        <v>5.902151467996559</v>
      </c>
      <c r="Q55" s="93">
        <f t="shared" si="6"/>
        <v>5.6535896329743816</v>
      </c>
      <c r="R55" s="25">
        <f t="shared" si="6"/>
        <v>5.743866997339135</v>
      </c>
      <c r="S55" s="25">
        <f>(+S11+S30)/S36*100</f>
        <v>5.419897746789073</v>
      </c>
      <c r="T55" s="25">
        <f>(+T11+T30)/T36*100</f>
        <v>4.76643389921761</v>
      </c>
      <c r="U55" s="25">
        <f t="shared" si="6"/>
        <v>4.651294063042409</v>
      </c>
    </row>
    <row r="56" spans="1:21" ht="15.75" hidden="1">
      <c r="A56" s="103" t="s">
        <v>131</v>
      </c>
      <c r="B56" s="118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25"/>
      <c r="S56" s="25"/>
      <c r="T56" s="25"/>
      <c r="U56" s="25"/>
    </row>
    <row r="57" spans="1:21" ht="15.75" hidden="1">
      <c r="A57" s="103" t="s">
        <v>0</v>
      </c>
      <c r="B57" s="24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</row>
    <row r="58" spans="1:21" ht="15.75" hidden="1">
      <c r="A58" s="114" t="s">
        <v>7</v>
      </c>
      <c r="B58" s="115" t="e">
        <f aca="true" t="shared" si="7" ref="B58:U58">SUM(B60:B63)</f>
        <v>#VALUE!</v>
      </c>
      <c r="C58" s="116" t="e">
        <f t="shared" si="7"/>
        <v>#VALUE!</v>
      </c>
      <c r="D58" s="116" t="e">
        <f t="shared" si="7"/>
        <v>#VALUE!</v>
      </c>
      <c r="E58" s="116" t="e">
        <f t="shared" si="7"/>
        <v>#VALUE!</v>
      </c>
      <c r="F58" s="116" t="e">
        <f t="shared" si="7"/>
        <v>#VALUE!</v>
      </c>
      <c r="G58" s="116" t="e">
        <f t="shared" si="7"/>
        <v>#VALUE!</v>
      </c>
      <c r="H58" s="116">
        <f t="shared" si="7"/>
        <v>25.3388209725334</v>
      </c>
      <c r="I58" s="116">
        <f t="shared" si="7"/>
        <v>24.739702948789592</v>
      </c>
      <c r="J58" s="116">
        <f t="shared" si="7"/>
        <v>28.6853571123208</v>
      </c>
      <c r="K58" s="116">
        <f t="shared" si="7"/>
        <v>18.349986826539126</v>
      </c>
      <c r="L58" s="116">
        <f t="shared" si="7"/>
        <v>13.572732481877303</v>
      </c>
      <c r="M58" s="116">
        <f t="shared" si="7"/>
        <v>17.961270512055265</v>
      </c>
      <c r="N58" s="116">
        <f t="shared" si="7"/>
        <v>18.44264778946351</v>
      </c>
      <c r="O58" s="116">
        <f t="shared" si="7"/>
        <v>17.740695508363146</v>
      </c>
      <c r="P58" s="116">
        <f t="shared" si="7"/>
        <v>18.1103706203437</v>
      </c>
      <c r="Q58" s="116">
        <f t="shared" si="7"/>
        <v>18.28488543995633</v>
      </c>
      <c r="R58" s="117">
        <f>SUM(R60:R63)</f>
        <v>18.3978341668133</v>
      </c>
      <c r="S58" s="117">
        <f>SUM(S60:S63)</f>
        <v>18.862122653435925</v>
      </c>
      <c r="T58" s="117">
        <f>SUM(T60:T63)</f>
        <v>22.878917196989455</v>
      </c>
      <c r="U58" s="117">
        <f t="shared" si="7"/>
        <v>24.50015604918449</v>
      </c>
    </row>
    <row r="59" spans="1:21" ht="15.75" hidden="1">
      <c r="A59" s="103" t="s">
        <v>0</v>
      </c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</row>
    <row r="60" spans="1:21" ht="15.75" hidden="1">
      <c r="A60" s="103" t="s">
        <v>8</v>
      </c>
      <c r="B60" s="118">
        <f aca="true" t="shared" si="8" ref="B60:L60">(+B14+B32)/B36*100</f>
        <v>16.079379495778376</v>
      </c>
      <c r="C60" s="93">
        <f t="shared" si="8"/>
        <v>16.38128937345247</v>
      </c>
      <c r="D60" s="93">
        <f t="shared" si="8"/>
        <v>16.257296458007424</v>
      </c>
      <c r="E60" s="93">
        <f t="shared" si="8"/>
        <v>15.926691918743256</v>
      </c>
      <c r="F60" s="93">
        <f t="shared" si="8"/>
        <v>15.077348080502684</v>
      </c>
      <c r="G60" s="93">
        <f t="shared" si="8"/>
        <v>15.28353141334427</v>
      </c>
      <c r="H60" s="93">
        <f t="shared" si="8"/>
        <v>15.547157518234705</v>
      </c>
      <c r="I60" s="93">
        <f t="shared" si="8"/>
        <v>15.595526565561105</v>
      </c>
      <c r="J60" s="93">
        <f t="shared" si="8"/>
        <v>18.058201755635988</v>
      </c>
      <c r="K60" s="93">
        <f t="shared" si="8"/>
        <v>12.836718756868889</v>
      </c>
      <c r="L60" s="93">
        <f t="shared" si="8"/>
        <v>13.049972382696176</v>
      </c>
      <c r="M60" s="93">
        <f aca="true" t="shared" si="9" ref="M60:U60">(+M14+M32)/M36*100</f>
        <v>11.719017589065594</v>
      </c>
      <c r="N60" s="93">
        <f t="shared" si="9"/>
        <v>12.036129275844871</v>
      </c>
      <c r="O60" s="93">
        <f t="shared" si="9"/>
        <v>11.379344919394839</v>
      </c>
      <c r="P60" s="93">
        <f t="shared" si="9"/>
        <v>11.536347829334527</v>
      </c>
      <c r="Q60" s="93">
        <f t="shared" si="9"/>
        <v>11.7226650442433</v>
      </c>
      <c r="R60" s="25">
        <f t="shared" si="9"/>
        <v>12.288760206843824</v>
      </c>
      <c r="S60" s="25">
        <f>(+S14+S32)/S36*100</f>
        <v>12.438125640922335</v>
      </c>
      <c r="T60" s="25">
        <f>(+T14+T32)/T36*100</f>
        <v>12.054396743155975</v>
      </c>
      <c r="U60" s="25">
        <f t="shared" si="9"/>
        <v>12.035998638900537</v>
      </c>
    </row>
    <row r="61" spans="1:21" ht="15.75" hidden="1">
      <c r="A61" s="103" t="s">
        <v>9</v>
      </c>
      <c r="B61" s="118" t="e">
        <f aca="true" t="shared" si="10" ref="B61:L61">(+B15+B33)/B36*100</f>
        <v>#VALUE!</v>
      </c>
      <c r="C61" s="93" t="e">
        <f t="shared" si="10"/>
        <v>#VALUE!</v>
      </c>
      <c r="D61" s="93" t="e">
        <f t="shared" si="10"/>
        <v>#VALUE!</v>
      </c>
      <c r="E61" s="93" t="e">
        <f t="shared" si="10"/>
        <v>#VALUE!</v>
      </c>
      <c r="F61" s="93" t="e">
        <f t="shared" si="10"/>
        <v>#VALUE!</v>
      </c>
      <c r="G61" s="93" t="e">
        <f t="shared" si="10"/>
        <v>#VALUE!</v>
      </c>
      <c r="H61" s="93">
        <f t="shared" si="10"/>
        <v>1.5339198616334018</v>
      </c>
      <c r="I61" s="93">
        <f t="shared" si="10"/>
        <v>1.5291475170326565</v>
      </c>
      <c r="J61" s="93">
        <f t="shared" si="10"/>
        <v>0.6575975432496366</v>
      </c>
      <c r="K61" s="93">
        <f t="shared" si="10"/>
        <v>0</v>
      </c>
      <c r="L61" s="93">
        <f t="shared" si="10"/>
        <v>0</v>
      </c>
      <c r="M61" s="93">
        <f aca="true" t="shared" si="11" ref="M61:U61">(+M15+M33)/M36*100</f>
        <v>0</v>
      </c>
      <c r="N61" s="93">
        <f t="shared" si="11"/>
        <v>0</v>
      </c>
      <c r="O61" s="93">
        <f t="shared" si="11"/>
        <v>0</v>
      </c>
      <c r="P61" s="93">
        <f t="shared" si="11"/>
        <v>0</v>
      </c>
      <c r="Q61" s="93">
        <f t="shared" si="11"/>
        <v>0</v>
      </c>
      <c r="R61" s="25">
        <f t="shared" si="11"/>
        <v>0</v>
      </c>
      <c r="S61" s="25">
        <f>(+S15+S33)/S36*100</f>
        <v>0</v>
      </c>
      <c r="T61" s="25">
        <f>(+T15+T33)/T36*100</f>
        <v>0</v>
      </c>
      <c r="U61" s="25">
        <f t="shared" si="11"/>
        <v>0</v>
      </c>
    </row>
    <row r="62" spans="1:21" ht="15.75" hidden="1">
      <c r="A62" s="103" t="s">
        <v>123</v>
      </c>
      <c r="B62" s="118">
        <f aca="true" t="shared" si="12" ref="B62:L62">(+B16+B34)/B36*100</f>
        <v>1.5737987607509687</v>
      </c>
      <c r="C62" s="93">
        <f t="shared" si="12"/>
        <v>1.6417593320005703</v>
      </c>
      <c r="D62" s="93">
        <f t="shared" si="12"/>
        <v>1.508987776973546</v>
      </c>
      <c r="E62" s="93">
        <f t="shared" si="12"/>
        <v>1.369949278846434</v>
      </c>
      <c r="F62" s="93">
        <f t="shared" si="12"/>
        <v>1.2344824993058345</v>
      </c>
      <c r="G62" s="93">
        <f t="shared" si="12"/>
        <v>1.2182750469890804</v>
      </c>
      <c r="H62" s="93">
        <f t="shared" si="12"/>
        <v>1.149422283388612</v>
      </c>
      <c r="I62" s="93">
        <f t="shared" si="12"/>
        <v>1.128550205343432</v>
      </c>
      <c r="J62" s="93">
        <f t="shared" si="12"/>
        <v>3.0676425741727704</v>
      </c>
      <c r="K62" s="93">
        <f t="shared" si="12"/>
        <v>2.1737480318462605</v>
      </c>
      <c r="L62" s="93">
        <f t="shared" si="12"/>
        <v>0.5227600991811274</v>
      </c>
      <c r="M62" s="93">
        <f aca="true" t="shared" si="13" ref="M62:U62">(+M16+M34)/M36*100</f>
        <v>0.4416624006720089</v>
      </c>
      <c r="N62" s="93">
        <f t="shared" si="13"/>
        <v>0.4208717010531775</v>
      </c>
      <c r="O62" s="93">
        <f t="shared" si="13"/>
        <v>0.3670731200186448</v>
      </c>
      <c r="P62" s="93">
        <f t="shared" si="13"/>
        <v>0.32541730222637555</v>
      </c>
      <c r="Q62" s="93">
        <f t="shared" si="13"/>
        <v>0.29644302050986954</v>
      </c>
      <c r="R62" s="25">
        <f t="shared" si="13"/>
        <v>0.2579943140984074</v>
      </c>
      <c r="S62" s="25">
        <f>(+S16+S34)/S36*100</f>
        <v>0.22897267465607432</v>
      </c>
      <c r="T62" s="25">
        <f>(+T16+T34)/T36*100</f>
        <v>0.16844745245776754</v>
      </c>
      <c r="U62" s="25">
        <f t="shared" si="13"/>
        <v>0.13913289766006523</v>
      </c>
    </row>
    <row r="63" spans="1:21" ht="15.75" hidden="1">
      <c r="A63" s="103" t="s">
        <v>124</v>
      </c>
      <c r="B63" s="118">
        <f aca="true" t="shared" si="14" ref="B63:L63">(+B17+B35)/B36*100</f>
        <v>8.318439515034164</v>
      </c>
      <c r="C63" s="93">
        <f t="shared" si="14"/>
        <v>8.195511612706808</v>
      </c>
      <c r="D63" s="93">
        <f t="shared" si="14"/>
        <v>8.093683602232133</v>
      </c>
      <c r="E63" s="93">
        <f t="shared" si="14"/>
        <v>7.355819192351086</v>
      </c>
      <c r="F63" s="93">
        <f t="shared" si="14"/>
        <v>7.132530736124395</v>
      </c>
      <c r="G63" s="93">
        <f t="shared" si="14"/>
        <v>7.125096901785975</v>
      </c>
      <c r="H63" s="93">
        <f t="shared" si="14"/>
        <v>7.108321309276682</v>
      </c>
      <c r="I63" s="93">
        <f t="shared" si="14"/>
        <v>6.486478660852398</v>
      </c>
      <c r="J63" s="93">
        <f t="shared" si="14"/>
        <v>6.901915239262406</v>
      </c>
      <c r="K63" s="93">
        <f t="shared" si="14"/>
        <v>3.339520037823977</v>
      </c>
      <c r="L63" s="93">
        <f t="shared" si="14"/>
        <v>0</v>
      </c>
      <c r="M63" s="93">
        <f aca="true" t="shared" si="15" ref="M63:U63">(+M17+M35)/M36*100</f>
        <v>5.800590522317663</v>
      </c>
      <c r="N63" s="93">
        <f t="shared" si="15"/>
        <v>5.985646812565461</v>
      </c>
      <c r="O63" s="93">
        <f t="shared" si="15"/>
        <v>5.994277468949662</v>
      </c>
      <c r="P63" s="93">
        <f t="shared" si="15"/>
        <v>6.2486054887828</v>
      </c>
      <c r="Q63" s="93">
        <f t="shared" si="15"/>
        <v>6.265777375203162</v>
      </c>
      <c r="R63" s="25">
        <f t="shared" si="15"/>
        <v>5.85107964587107</v>
      </c>
      <c r="S63" s="25">
        <f>(+S17+S35)/S36*100</f>
        <v>6.195024337857516</v>
      </c>
      <c r="T63" s="25">
        <f>(+T17+T35)/T36*100</f>
        <v>10.656073001375713</v>
      </c>
      <c r="U63" s="25">
        <f t="shared" si="15"/>
        <v>12.325024512623889</v>
      </c>
    </row>
    <row r="64" spans="1:21" ht="15.75" hidden="1">
      <c r="A64" s="109"/>
      <c r="B64" s="24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</row>
    <row r="65" spans="1:21" ht="15.75" hidden="1">
      <c r="A65" s="114" t="s">
        <v>11</v>
      </c>
      <c r="B65" s="115">
        <f aca="true" t="shared" si="16" ref="B65:U65">SUM(B67:B68)</f>
        <v>12.424530252285845</v>
      </c>
      <c r="C65" s="116">
        <f t="shared" si="16"/>
        <v>12.070896165858706</v>
      </c>
      <c r="D65" s="116">
        <f t="shared" si="16"/>
        <v>11.762568878563588</v>
      </c>
      <c r="E65" s="116">
        <f t="shared" si="16"/>
        <v>11.941041932500713</v>
      </c>
      <c r="F65" s="116">
        <f t="shared" si="16"/>
        <v>12.589028386244205</v>
      </c>
      <c r="G65" s="116">
        <f t="shared" si="16"/>
        <v>13.139629032713339</v>
      </c>
      <c r="H65" s="116">
        <f t="shared" si="16"/>
        <v>13.510736191108146</v>
      </c>
      <c r="I65" s="116">
        <f t="shared" si="16"/>
        <v>13.687389450206144</v>
      </c>
      <c r="J65" s="116">
        <f t="shared" si="16"/>
        <v>8.710491065066833</v>
      </c>
      <c r="K65" s="116">
        <f t="shared" si="16"/>
        <v>9.592972325534891</v>
      </c>
      <c r="L65" s="116">
        <f t="shared" si="16"/>
        <v>10.783110090663156</v>
      </c>
      <c r="M65" s="116">
        <f t="shared" si="16"/>
        <v>9.603422544647087</v>
      </c>
      <c r="N65" s="116">
        <f t="shared" si="16"/>
        <v>9.389590404719474</v>
      </c>
      <c r="O65" s="116">
        <f t="shared" si="16"/>
        <v>8.257850130341119</v>
      </c>
      <c r="P65" s="116">
        <f t="shared" si="16"/>
        <v>7.627825044085765</v>
      </c>
      <c r="Q65" s="116">
        <f t="shared" si="16"/>
        <v>7.254998935186328</v>
      </c>
      <c r="R65" s="117">
        <f>SUM(R67:R68)</f>
        <v>7.2971549257561135</v>
      </c>
      <c r="S65" s="117">
        <f>SUM(S67:S68)</f>
        <v>6.858464049451504</v>
      </c>
      <c r="T65" s="117">
        <f>SUM(T67:T68)</f>
        <v>5.993959194627883</v>
      </c>
      <c r="U65" s="117">
        <f t="shared" si="16"/>
        <v>5.794983866562741</v>
      </c>
    </row>
    <row r="66" spans="1:21" ht="15.75" hidden="1">
      <c r="A66" s="109"/>
      <c r="B66" s="24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</row>
    <row r="67" spans="1:21" ht="15.75" hidden="1">
      <c r="A67" s="103" t="s">
        <v>12</v>
      </c>
      <c r="B67" s="118">
        <f aca="true" t="shared" si="17" ref="B67:L67">B19/B36*100</f>
        <v>7.4761493377256505</v>
      </c>
      <c r="C67" s="93">
        <f t="shared" si="17"/>
        <v>7.016761727141309</v>
      </c>
      <c r="D67" s="93">
        <f t="shared" si="17"/>
        <v>6.4893530084755655</v>
      </c>
      <c r="E67" s="93">
        <f t="shared" si="17"/>
        <v>6.249576832096648</v>
      </c>
      <c r="F67" s="93">
        <f t="shared" si="17"/>
        <v>6.118638740628761</v>
      </c>
      <c r="G67" s="93">
        <f t="shared" si="17"/>
        <v>5.907500179559882</v>
      </c>
      <c r="H67" s="93">
        <f t="shared" si="17"/>
        <v>5.758793546969088</v>
      </c>
      <c r="I67" s="93">
        <f t="shared" si="17"/>
        <v>5.7297686303707245</v>
      </c>
      <c r="J67" s="93">
        <f t="shared" si="17"/>
        <v>0</v>
      </c>
      <c r="K67" s="93">
        <f t="shared" si="17"/>
        <v>0</v>
      </c>
      <c r="L67" s="93">
        <f t="shared" si="17"/>
        <v>0</v>
      </c>
      <c r="M67" s="93">
        <f aca="true" t="shared" si="18" ref="M67:U67">M19/M36*100</f>
        <v>0</v>
      </c>
      <c r="N67" s="93">
        <f t="shared" si="18"/>
        <v>0</v>
      </c>
      <c r="O67" s="93">
        <f t="shared" si="18"/>
        <v>0</v>
      </c>
      <c r="P67" s="93">
        <f t="shared" si="18"/>
        <v>0</v>
      </c>
      <c r="Q67" s="93">
        <f t="shared" si="18"/>
        <v>0</v>
      </c>
      <c r="R67" s="25">
        <f t="shared" si="18"/>
        <v>0</v>
      </c>
      <c r="S67" s="25">
        <f>S19/S36*100</f>
        <v>0</v>
      </c>
      <c r="T67" s="25">
        <f>T19/T36*100</f>
        <v>0</v>
      </c>
      <c r="U67" s="25">
        <f t="shared" si="18"/>
        <v>0</v>
      </c>
    </row>
    <row r="68" spans="1:21" ht="15.75" hidden="1">
      <c r="A68" s="103" t="s">
        <v>125</v>
      </c>
      <c r="B68" s="118">
        <f aca="true" t="shared" si="19" ref="B68:L68">B20/B36*100</f>
        <v>4.948380914560193</v>
      </c>
      <c r="C68" s="93">
        <f t="shared" si="19"/>
        <v>5.054134438717397</v>
      </c>
      <c r="D68" s="93">
        <f t="shared" si="19"/>
        <v>5.273215870088023</v>
      </c>
      <c r="E68" s="93">
        <f t="shared" si="19"/>
        <v>5.691465100404066</v>
      </c>
      <c r="F68" s="93">
        <f t="shared" si="19"/>
        <v>6.470389645615445</v>
      </c>
      <c r="G68" s="93">
        <f t="shared" si="19"/>
        <v>7.232128853153457</v>
      </c>
      <c r="H68" s="93">
        <f t="shared" si="19"/>
        <v>7.751942644139058</v>
      </c>
      <c r="I68" s="93">
        <f t="shared" si="19"/>
        <v>7.95762081983542</v>
      </c>
      <c r="J68" s="93">
        <f t="shared" si="19"/>
        <v>8.710491065066833</v>
      </c>
      <c r="K68" s="93">
        <f t="shared" si="19"/>
        <v>9.592972325534891</v>
      </c>
      <c r="L68" s="93">
        <f t="shared" si="19"/>
        <v>10.783110090663156</v>
      </c>
      <c r="M68" s="93">
        <f aca="true" t="shared" si="20" ref="M68:U68">M20/M36*100</f>
        <v>9.603422544647087</v>
      </c>
      <c r="N68" s="93">
        <f t="shared" si="20"/>
        <v>9.389590404719474</v>
      </c>
      <c r="O68" s="93">
        <f t="shared" si="20"/>
        <v>8.257850130341119</v>
      </c>
      <c r="P68" s="93">
        <f t="shared" si="20"/>
        <v>7.627825044085765</v>
      </c>
      <c r="Q68" s="93">
        <f t="shared" si="20"/>
        <v>7.254998935186328</v>
      </c>
      <c r="R68" s="25">
        <f t="shared" si="20"/>
        <v>7.2971549257561135</v>
      </c>
      <c r="S68" s="25">
        <f>S20/S36*100</f>
        <v>6.858464049451504</v>
      </c>
      <c r="T68" s="25">
        <f>T20/T36*100</f>
        <v>5.993959194627883</v>
      </c>
      <c r="U68" s="25">
        <f t="shared" si="20"/>
        <v>5.794983866562741</v>
      </c>
    </row>
    <row r="69" spans="1:21" ht="15.75" hidden="1">
      <c r="A69" s="109"/>
      <c r="B69" s="24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5.75" hidden="1">
      <c r="A70" s="114" t="s">
        <v>13</v>
      </c>
      <c r="B70" s="115">
        <f aca="true" t="shared" si="21" ref="B70:U70">SUM(B72:B76)</f>
        <v>28.58328787995717</v>
      </c>
      <c r="C70" s="116">
        <f t="shared" si="21"/>
        <v>29.6180932124905</v>
      </c>
      <c r="D70" s="116">
        <f t="shared" si="21"/>
        <v>31.300221520465108</v>
      </c>
      <c r="E70" s="116">
        <f t="shared" si="21"/>
        <v>32.2431682093016</v>
      </c>
      <c r="F70" s="116">
        <f t="shared" si="21"/>
        <v>33.263378441263285</v>
      </c>
      <c r="G70" s="116">
        <f t="shared" si="21"/>
        <v>31.69969465652195</v>
      </c>
      <c r="H70" s="116">
        <f t="shared" si="21"/>
        <v>30.913954186710747</v>
      </c>
      <c r="I70" s="116">
        <f t="shared" si="21"/>
        <v>31.24576758595539</v>
      </c>
      <c r="J70" s="116">
        <f t="shared" si="21"/>
        <v>28.0433636389546</v>
      </c>
      <c r="K70" s="116">
        <f t="shared" si="21"/>
        <v>31.828229794854042</v>
      </c>
      <c r="L70" s="116">
        <f t="shared" si="21"/>
        <v>32.04737282024148</v>
      </c>
      <c r="M70" s="116">
        <f t="shared" si="21"/>
        <v>31.169589881430838</v>
      </c>
      <c r="N70" s="116">
        <f t="shared" si="21"/>
        <v>30.68260228215073</v>
      </c>
      <c r="O70" s="116">
        <f t="shared" si="21"/>
        <v>28.957919199932785</v>
      </c>
      <c r="P70" s="116">
        <f t="shared" si="21"/>
        <v>27.071639513620624</v>
      </c>
      <c r="Q70" s="116">
        <f t="shared" si="21"/>
        <v>28.504531556199336</v>
      </c>
      <c r="R70" s="117">
        <f>SUM(R72:R76)</f>
        <v>28.039561073564855</v>
      </c>
      <c r="S70" s="117">
        <f>SUM(S72:S76)</f>
        <v>26.42612879753255</v>
      </c>
      <c r="T70" s="117">
        <f>SUM(T72:T76)</f>
        <v>22.94258773221643</v>
      </c>
      <c r="U70" s="117">
        <f t="shared" si="21"/>
        <v>21.799508370496127</v>
      </c>
    </row>
    <row r="71" spans="1:21" ht="15.75" hidden="1">
      <c r="A71" s="103" t="s">
        <v>0</v>
      </c>
      <c r="B71" s="24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</row>
    <row r="72" spans="1:21" ht="15.75" hidden="1">
      <c r="A72" s="103" t="s">
        <v>14</v>
      </c>
      <c r="B72" s="118">
        <f aca="true" t="shared" si="22" ref="B72:L72">B22/B36*100</f>
        <v>17.529962573847293</v>
      </c>
      <c r="C72" s="93">
        <f t="shared" si="22"/>
        <v>16.780734978209544</v>
      </c>
      <c r="D72" s="93">
        <f t="shared" si="22"/>
        <v>16.25159062784562</v>
      </c>
      <c r="E72" s="93">
        <f t="shared" si="22"/>
        <v>16.050553635669978</v>
      </c>
      <c r="F72" s="93">
        <f t="shared" si="22"/>
        <v>16.080096463353186</v>
      </c>
      <c r="G72" s="93">
        <f t="shared" si="22"/>
        <v>14.402690868308285</v>
      </c>
      <c r="H72" s="93">
        <f t="shared" si="22"/>
        <v>14.283736462645798</v>
      </c>
      <c r="I72" s="93">
        <f t="shared" si="22"/>
        <v>13.963391635467925</v>
      </c>
      <c r="J72" s="93">
        <f t="shared" si="22"/>
        <v>4.930440761535611</v>
      </c>
      <c r="K72" s="93">
        <f t="shared" si="22"/>
        <v>5.215061327602452</v>
      </c>
      <c r="L72" s="93">
        <f t="shared" si="22"/>
        <v>0</v>
      </c>
      <c r="M72" s="93">
        <f aca="true" t="shared" si="23" ref="M72:U72">M22/M36*100</f>
        <v>0</v>
      </c>
      <c r="N72" s="93">
        <f t="shared" si="23"/>
        <v>0</v>
      </c>
      <c r="O72" s="93">
        <f t="shared" si="23"/>
        <v>0</v>
      </c>
      <c r="P72" s="93">
        <f t="shared" si="23"/>
        <v>0</v>
      </c>
      <c r="Q72" s="93">
        <f t="shared" si="23"/>
        <v>0</v>
      </c>
      <c r="R72" s="25">
        <f t="shared" si="23"/>
        <v>0</v>
      </c>
      <c r="S72" s="25">
        <f>S22/S36*100</f>
        <v>0</v>
      </c>
      <c r="T72" s="25">
        <f>T22/T36*100</f>
        <v>0</v>
      </c>
      <c r="U72" s="25">
        <f t="shared" si="23"/>
        <v>0</v>
      </c>
    </row>
    <row r="73" spans="1:21" ht="15.75" hidden="1">
      <c r="A73" s="103" t="s">
        <v>15</v>
      </c>
      <c r="B73" s="118">
        <f aca="true" t="shared" si="24" ref="B73:L73">B23/B36*100</f>
        <v>0.8055561964554209</v>
      </c>
      <c r="C73" s="93">
        <f t="shared" si="24"/>
        <v>0.7511501998079628</v>
      </c>
      <c r="D73" s="93">
        <f t="shared" si="24"/>
        <v>0.6883916271685073</v>
      </c>
      <c r="E73" s="93">
        <f t="shared" si="24"/>
        <v>0.6565850893843799</v>
      </c>
      <c r="F73" s="93">
        <f t="shared" si="24"/>
        <v>0.6426658799452897</v>
      </c>
      <c r="G73" s="93">
        <f t="shared" si="24"/>
        <v>0.6126864673462796</v>
      </c>
      <c r="H73" s="93">
        <f t="shared" si="24"/>
        <v>0.5831721922444769</v>
      </c>
      <c r="I73" s="93">
        <f t="shared" si="24"/>
        <v>0.5849006472492322</v>
      </c>
      <c r="J73" s="93">
        <f t="shared" si="24"/>
        <v>0</v>
      </c>
      <c r="K73" s="93">
        <f t="shared" si="24"/>
        <v>0</v>
      </c>
      <c r="L73" s="93">
        <f t="shared" si="24"/>
        <v>0</v>
      </c>
      <c r="M73" s="93">
        <f aca="true" t="shared" si="25" ref="M73:U73">M23/M36*100</f>
        <v>0</v>
      </c>
      <c r="N73" s="93">
        <f t="shared" si="25"/>
        <v>0</v>
      </c>
      <c r="O73" s="93">
        <f t="shared" si="25"/>
        <v>0</v>
      </c>
      <c r="P73" s="93">
        <f t="shared" si="25"/>
        <v>0</v>
      </c>
      <c r="Q73" s="93">
        <f t="shared" si="25"/>
        <v>0</v>
      </c>
      <c r="R73" s="25">
        <f t="shared" si="25"/>
        <v>0</v>
      </c>
      <c r="S73" s="25">
        <f>S23/S36*100</f>
        <v>0</v>
      </c>
      <c r="T73" s="25">
        <f>T23/T36*100</f>
        <v>0</v>
      </c>
      <c r="U73" s="25">
        <f t="shared" si="25"/>
        <v>0</v>
      </c>
    </row>
    <row r="74" spans="1:21" ht="15.75" hidden="1">
      <c r="A74" s="103" t="s">
        <v>16</v>
      </c>
      <c r="B74" s="118">
        <f aca="true" t="shared" si="26" ref="B74:L74">B24/B36*100</f>
        <v>0.6591771929260263</v>
      </c>
      <c r="C74" s="93">
        <f t="shared" si="26"/>
        <v>0.6311845195134778</v>
      </c>
      <c r="D74" s="93">
        <f t="shared" si="26"/>
        <v>0.6062772887529478</v>
      </c>
      <c r="E74" s="93">
        <f t="shared" si="26"/>
        <v>0.6011436629221638</v>
      </c>
      <c r="F74" s="93">
        <f t="shared" si="26"/>
        <v>0.5910372895648867</v>
      </c>
      <c r="G74" s="93">
        <f t="shared" si="26"/>
        <v>0.5897652775242024</v>
      </c>
      <c r="H74" s="93">
        <f t="shared" si="26"/>
        <v>0.5889675218491112</v>
      </c>
      <c r="I74" s="93">
        <f t="shared" si="26"/>
        <v>0.590410996820962</v>
      </c>
      <c r="J74" s="93">
        <f t="shared" si="26"/>
        <v>0</v>
      </c>
      <c r="K74" s="93">
        <f t="shared" si="26"/>
        <v>0</v>
      </c>
      <c r="L74" s="93">
        <f t="shared" si="26"/>
        <v>0</v>
      </c>
      <c r="M74" s="93">
        <f aca="true" t="shared" si="27" ref="M74:U74">M24/M36*100</f>
        <v>0</v>
      </c>
      <c r="N74" s="93">
        <f t="shared" si="27"/>
        <v>0</v>
      </c>
      <c r="O74" s="93">
        <f t="shared" si="27"/>
        <v>0</v>
      </c>
      <c r="P74" s="93">
        <f t="shared" si="27"/>
        <v>0</v>
      </c>
      <c r="Q74" s="93">
        <f t="shared" si="27"/>
        <v>0</v>
      </c>
      <c r="R74" s="25">
        <f t="shared" si="27"/>
        <v>0</v>
      </c>
      <c r="S74" s="25">
        <f>S24/S36*100</f>
        <v>0</v>
      </c>
      <c r="T74" s="25">
        <f>T24/T36*100</f>
        <v>0</v>
      </c>
      <c r="U74" s="25">
        <f t="shared" si="27"/>
        <v>0</v>
      </c>
    </row>
    <row r="75" spans="1:21" ht="15.75" hidden="1">
      <c r="A75" s="103" t="s">
        <v>126</v>
      </c>
      <c r="B75" s="118">
        <f aca="true" t="shared" si="28" ref="B75:L75">B25/B36*100</f>
        <v>1.1729755649696483</v>
      </c>
      <c r="C75" s="93">
        <f t="shared" si="28"/>
        <v>1.52551516816017</v>
      </c>
      <c r="D75" s="93">
        <f t="shared" si="28"/>
        <v>1.8106014616264678</v>
      </c>
      <c r="E75" s="93">
        <f t="shared" si="28"/>
        <v>1.8747804414556164</v>
      </c>
      <c r="F75" s="93">
        <f t="shared" si="28"/>
        <v>1.8445852487170789</v>
      </c>
      <c r="G75" s="93">
        <f t="shared" si="28"/>
        <v>1.8438987294479199</v>
      </c>
      <c r="H75" s="93">
        <f t="shared" si="28"/>
        <v>1.8376225741612708</v>
      </c>
      <c r="I75" s="93">
        <f t="shared" si="28"/>
        <v>1.862619331913483</v>
      </c>
      <c r="J75" s="93">
        <f t="shared" si="28"/>
        <v>0.22928720038760797</v>
      </c>
      <c r="K75" s="93">
        <f t="shared" si="28"/>
        <v>0.2475618703319007</v>
      </c>
      <c r="L75" s="93">
        <f t="shared" si="28"/>
        <v>0.2720550789129426</v>
      </c>
      <c r="M75" s="93">
        <f aca="true" t="shared" si="29" ref="M75:U75">M25/M36*100</f>
        <v>0.2408638224707619</v>
      </c>
      <c r="N75" s="93">
        <f t="shared" si="29"/>
        <v>0.23938269904679807</v>
      </c>
      <c r="O75" s="93">
        <f t="shared" si="29"/>
        <v>0.21373267864856685</v>
      </c>
      <c r="P75" s="93">
        <f t="shared" si="29"/>
        <v>0.19878021707118373</v>
      </c>
      <c r="Q75" s="93">
        <f t="shared" si="29"/>
        <v>0.192442022121653</v>
      </c>
      <c r="R75" s="25">
        <f t="shared" si="29"/>
        <v>0.19704863432823375</v>
      </c>
      <c r="S75" s="25">
        <f>S25/S36*100</f>
        <v>0.18830536029101633</v>
      </c>
      <c r="T75" s="25">
        <f>T25/T36*100</f>
        <v>0.16770675003229396</v>
      </c>
      <c r="U75" s="25">
        <f t="shared" si="29"/>
        <v>0.16569800865525422</v>
      </c>
    </row>
    <row r="76" spans="1:21" ht="15.75" hidden="1">
      <c r="A76" s="103" t="s">
        <v>122</v>
      </c>
      <c r="B76" s="118">
        <f aca="true" t="shared" si="30" ref="B76:L76">B26/B36*100</f>
        <v>8.41561635175878</v>
      </c>
      <c r="C76" s="93">
        <f t="shared" si="30"/>
        <v>9.929508346799347</v>
      </c>
      <c r="D76" s="93">
        <f t="shared" si="30"/>
        <v>11.943360515071564</v>
      </c>
      <c r="E76" s="93">
        <f t="shared" si="30"/>
        <v>13.060105379869464</v>
      </c>
      <c r="F76" s="93">
        <f t="shared" si="30"/>
        <v>14.104993559682846</v>
      </c>
      <c r="G76" s="93">
        <f t="shared" si="30"/>
        <v>14.250653313895265</v>
      </c>
      <c r="H76" s="93">
        <f t="shared" si="30"/>
        <v>13.620455435810088</v>
      </c>
      <c r="I76" s="93">
        <f t="shared" si="30"/>
        <v>14.24444497450379</v>
      </c>
      <c r="J76" s="93">
        <f t="shared" si="30"/>
        <v>22.88363567703138</v>
      </c>
      <c r="K76" s="93">
        <f t="shared" si="30"/>
        <v>26.36560659691969</v>
      </c>
      <c r="L76" s="93">
        <f t="shared" si="30"/>
        <v>31.775317741328536</v>
      </c>
      <c r="M76" s="93">
        <f aca="true" t="shared" si="31" ref="M76:U76">M26/M36*100</f>
        <v>30.928726058960077</v>
      </c>
      <c r="N76" s="93">
        <f t="shared" si="31"/>
        <v>30.443219583103932</v>
      </c>
      <c r="O76" s="93">
        <f t="shared" si="31"/>
        <v>28.74418652128422</v>
      </c>
      <c r="P76" s="93">
        <f t="shared" si="31"/>
        <v>26.87285929654944</v>
      </c>
      <c r="Q76" s="93">
        <f t="shared" si="31"/>
        <v>28.312089534077682</v>
      </c>
      <c r="R76" s="25">
        <f t="shared" si="31"/>
        <v>27.84251243923662</v>
      </c>
      <c r="S76" s="25">
        <f>S26/S36*100</f>
        <v>26.23782343724153</v>
      </c>
      <c r="T76" s="25">
        <f>T26/T36*100</f>
        <v>22.774880982184136</v>
      </c>
      <c r="U76" s="25">
        <f t="shared" si="31"/>
        <v>21.633810361840872</v>
      </c>
    </row>
    <row r="77" spans="1:21" ht="15.75" hidden="1">
      <c r="A77" s="119"/>
      <c r="B77" s="120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12"/>
      <c r="S77" s="112"/>
      <c r="T77" s="112"/>
      <c r="U77" s="112"/>
    </row>
    <row r="78" spans="1:21" ht="15.75" hidden="1">
      <c r="A78" s="114" t="s">
        <v>24</v>
      </c>
      <c r="B78" s="122" t="e">
        <f aca="true" t="shared" si="32" ref="B78:U78">B51+B58+B65+B70</f>
        <v>#VALUE!</v>
      </c>
      <c r="C78" s="123" t="e">
        <f t="shared" si="32"/>
        <v>#VALUE!</v>
      </c>
      <c r="D78" s="123" t="e">
        <f t="shared" si="32"/>
        <v>#VALUE!</v>
      </c>
      <c r="E78" s="123" t="e">
        <f t="shared" si="32"/>
        <v>#VALUE!</v>
      </c>
      <c r="F78" s="123" t="e">
        <f t="shared" si="32"/>
        <v>#VALUE!</v>
      </c>
      <c r="G78" s="123" t="e">
        <f t="shared" si="32"/>
        <v>#VALUE!</v>
      </c>
      <c r="H78" s="123">
        <f t="shared" si="32"/>
        <v>99.96294125195323</v>
      </c>
      <c r="I78" s="123">
        <f t="shared" si="32"/>
        <v>99.9698078763049</v>
      </c>
      <c r="J78" s="123">
        <f t="shared" si="32"/>
        <v>100</v>
      </c>
      <c r="K78" s="123">
        <f t="shared" si="32"/>
        <v>100.00000266020976</v>
      </c>
      <c r="L78" s="123">
        <f t="shared" si="32"/>
        <v>100.00000000000001</v>
      </c>
      <c r="M78" s="123">
        <f t="shared" si="32"/>
        <v>100.00000000000001</v>
      </c>
      <c r="N78" s="123">
        <f t="shared" si="32"/>
        <v>99.99999999999999</v>
      </c>
      <c r="O78" s="123">
        <f t="shared" si="32"/>
        <v>99.99999999999999</v>
      </c>
      <c r="P78" s="123">
        <f t="shared" si="32"/>
        <v>97.38024070384843</v>
      </c>
      <c r="Q78" s="123">
        <f t="shared" si="32"/>
        <v>97.65546897707618</v>
      </c>
      <c r="R78" s="117">
        <f>R51+R58+R65+R70</f>
        <v>97.60306014250843</v>
      </c>
      <c r="S78" s="117">
        <f>S51+S58+S65+S70</f>
        <v>97.80736077532177</v>
      </c>
      <c r="T78" s="117">
        <f>T51+T58+T65+T70</f>
        <v>92.40432989962375</v>
      </c>
      <c r="U78" s="117">
        <f t="shared" si="32"/>
        <v>92.28122545207371</v>
      </c>
    </row>
    <row r="79" spans="1:21" ht="15.75" hidden="1">
      <c r="A79" s="124"/>
      <c r="B79" s="111"/>
      <c r="C79" s="112"/>
      <c r="D79" s="25"/>
      <c r="E79" s="25"/>
      <c r="F79" s="25"/>
      <c r="G79" s="25"/>
      <c r="H79" s="25"/>
      <c r="I79" s="25"/>
      <c r="J79" s="25"/>
      <c r="K79" s="112"/>
      <c r="L79" s="112"/>
      <c r="M79" s="112"/>
      <c r="N79" s="112"/>
      <c r="O79" s="111"/>
      <c r="P79" s="113"/>
      <c r="Q79" s="112"/>
      <c r="R79" s="112"/>
      <c r="S79" s="112"/>
      <c r="T79" s="112"/>
      <c r="U79" s="112"/>
    </row>
    <row r="80" spans="1:21" ht="15.75" hidden="1">
      <c r="A80" s="125" t="s">
        <v>127</v>
      </c>
      <c r="B80" s="94"/>
      <c r="C80" s="126"/>
      <c r="D80" s="126"/>
      <c r="E80" s="126"/>
      <c r="F80" s="127"/>
      <c r="G80" s="127"/>
      <c r="H80" s="127"/>
      <c r="I80" s="127"/>
      <c r="J80" s="126"/>
      <c r="K80" s="94"/>
      <c r="L80" s="94"/>
      <c r="M80" s="94"/>
      <c r="N80" s="94"/>
      <c r="O80" s="94"/>
      <c r="P80" s="126"/>
      <c r="Q80" s="126"/>
      <c r="R80" s="126"/>
      <c r="S80" s="126"/>
      <c r="T80" s="126"/>
      <c r="U80" s="126"/>
    </row>
    <row r="81" spans="1:21" ht="16.5" hidden="1" thickBot="1">
      <c r="A81" s="95"/>
      <c r="B81" s="96"/>
      <c r="C81" s="96"/>
      <c r="D81" s="96"/>
      <c r="E81" s="96"/>
      <c r="F81" s="106"/>
      <c r="G81" s="106"/>
      <c r="H81" s="106"/>
      <c r="I81" s="10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</row>
    <row r="82" spans="1:21" ht="15.75" hidden="1">
      <c r="A82" s="94"/>
      <c r="B82" s="94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94"/>
      <c r="Q82" s="128"/>
      <c r="R82" s="128"/>
      <c r="S82" s="128"/>
      <c r="T82" s="128"/>
      <c r="U82" s="128"/>
    </row>
    <row r="83" spans="1:21" ht="15.75">
      <c r="A83" s="128"/>
      <c r="B83" s="94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</row>
    <row r="84" spans="1:21" ht="15.75">
      <c r="A84" s="128"/>
      <c r="B84" s="94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</row>
    <row r="85" spans="1:21" ht="15.75">
      <c r="A85" s="128"/>
      <c r="B85" s="94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</row>
    <row r="86" spans="1:21" ht="15.75">
      <c r="A86" s="128"/>
      <c r="B86" s="94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</row>
    <row r="87" spans="1:21" ht="15.75">
      <c r="A87" s="128"/>
      <c r="B87" s="94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</row>
    <row r="88" spans="1:21" ht="15.75">
      <c r="A88" s="128"/>
      <c r="B88" s="94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</row>
    <row r="89" spans="1:21" ht="15.75">
      <c r="A89" s="128"/>
      <c r="B89" s="94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</row>
    <row r="90" spans="1:21" ht="15.75">
      <c r="A90" s="128"/>
      <c r="B90" s="94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</row>
    <row r="91" spans="1:21" ht="15.75">
      <c r="A91" s="128"/>
      <c r="B91" s="94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</row>
    <row r="92" spans="1:21" ht="15.75">
      <c r="A92" s="128"/>
      <c r="B92" s="94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</row>
    <row r="93" spans="1:21" ht="15.75">
      <c r="A93" s="128"/>
      <c r="B93" s="94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</row>
    <row r="94" spans="1:21" ht="15.75">
      <c r="A94" s="128"/>
      <c r="B94" s="94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</row>
    <row r="95" spans="1:21" ht="15.75">
      <c r="A95" s="128"/>
      <c r="B95" s="94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</row>
    <row r="96" spans="1:21" ht="15.75">
      <c r="A96" s="128"/>
      <c r="B96" s="94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</row>
    <row r="97" spans="1:21" ht="15.75">
      <c r="A97" s="128"/>
      <c r="B97" s="94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</row>
    <row r="98" spans="1:21" ht="15.75">
      <c r="A98" s="128"/>
      <c r="B98" s="94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</row>
    <row r="99" spans="1:21" ht="15.75">
      <c r="A99" s="128"/>
      <c r="B99" s="94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</row>
    <row r="100" spans="1:21" ht="15.75">
      <c r="A100" s="128"/>
      <c r="B100" s="94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</row>
    <row r="101" spans="1:21" ht="15.75">
      <c r="A101" s="128"/>
      <c r="B101" s="94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</row>
    <row r="102" spans="1:21" ht="15.75">
      <c r="A102" s="128"/>
      <c r="B102" s="94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</row>
    <row r="103" spans="1:21" ht="15.75">
      <c r="A103" s="128"/>
      <c r="B103" s="94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</row>
    <row r="104" spans="1:21" ht="15.75">
      <c r="A104" s="128"/>
      <c r="B104" s="94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</row>
    <row r="105" spans="1:21" ht="15.75">
      <c r="A105" s="128"/>
      <c r="B105" s="94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</row>
    <row r="106" spans="1:21" ht="15.75">
      <c r="A106" s="128"/>
      <c r="B106" s="94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</row>
    <row r="107" spans="1:21" ht="15.75">
      <c r="A107" s="128"/>
      <c r="B107" s="94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</row>
    <row r="108" spans="1:21" ht="15.75">
      <c r="A108" s="128"/>
      <c r="B108" s="94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</row>
    <row r="109" spans="1:21" ht="15.75">
      <c r="A109" s="128"/>
      <c r="B109" s="94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</row>
    <row r="110" spans="1:21" ht="15.75">
      <c r="A110" s="128"/>
      <c r="B110" s="94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</row>
    <row r="111" spans="1:21" ht="15.75">
      <c r="A111" s="128"/>
      <c r="B111" s="94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</row>
    <row r="112" spans="1:21" ht="15.75">
      <c r="A112" s="128"/>
      <c r="B112" s="94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</row>
    <row r="113" spans="1:21" ht="15.75">
      <c r="A113" s="128"/>
      <c r="B113" s="94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</row>
    <row r="114" spans="1:21" ht="15.75">
      <c r="A114" s="128"/>
      <c r="B114" s="94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</row>
    <row r="115" spans="1:21" ht="15.75">
      <c r="A115" s="128"/>
      <c r="B115" s="94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</row>
    <row r="116" spans="1:21" ht="15.75">
      <c r="A116" s="128"/>
      <c r="B116" s="94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</row>
    <row r="117" spans="1:21" ht="15.75">
      <c r="A117" s="128"/>
      <c r="B117" s="94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</row>
    <row r="118" spans="1:21" ht="15.75">
      <c r="A118" s="128"/>
      <c r="B118" s="94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</row>
    <row r="119" spans="1:21" ht="15.75">
      <c r="A119" s="128"/>
      <c r="B119" s="94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</row>
    <row r="120" spans="1:21" ht="15.75">
      <c r="A120" s="128"/>
      <c r="B120" s="94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</row>
    <row r="121" spans="1:21" ht="15.75">
      <c r="A121" s="128"/>
      <c r="B121" s="94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</row>
    <row r="122" spans="1:21" ht="15.75">
      <c r="A122" s="128"/>
      <c r="B122" s="94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</row>
    <row r="123" spans="1:21" ht="15.75">
      <c r="A123" s="128"/>
      <c r="B123" s="94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</row>
    <row r="124" spans="1:21" ht="15.75">
      <c r="A124" s="128"/>
      <c r="B124" s="94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</row>
    <row r="125" spans="1:21" ht="15.75">
      <c r="A125" s="128"/>
      <c r="B125" s="94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</row>
    <row r="126" spans="1:21" ht="15.75">
      <c r="A126" s="128"/>
      <c r="B126" s="94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</row>
    <row r="127" spans="1:21" ht="15.75">
      <c r="A127" s="128"/>
      <c r="B127" s="94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</row>
    <row r="128" spans="1:21" ht="15.75">
      <c r="A128" s="128"/>
      <c r="B128" s="94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</row>
    <row r="129" spans="1:21" ht="15.75">
      <c r="A129" s="128"/>
      <c r="B129" s="94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</row>
    <row r="130" spans="1:21" ht="15.75">
      <c r="A130" s="128"/>
      <c r="B130" s="94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</row>
    <row r="131" spans="1:21" ht="15.75">
      <c r="A131" s="128"/>
      <c r="B131" s="94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</row>
    <row r="132" spans="1:21" ht="15.75">
      <c r="A132" s="128"/>
      <c r="B132" s="94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</row>
    <row r="133" spans="1:21" ht="15.75">
      <c r="A133" s="128"/>
      <c r="B133" s="94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</row>
    <row r="134" spans="1:21" ht="15.75">
      <c r="A134" s="128"/>
      <c r="B134" s="94"/>
      <c r="C134" s="128"/>
      <c r="D134" s="128"/>
      <c r="E134" s="128"/>
      <c r="F134" s="128"/>
      <c r="G134" s="128"/>
      <c r="H134" s="128"/>
      <c r="I134" s="128"/>
      <c r="J134" s="128"/>
      <c r="K134" s="128">
        <v>1530542.8</v>
      </c>
      <c r="L134" s="128">
        <v>1530542.8</v>
      </c>
      <c r="M134" s="128">
        <v>1530542.8</v>
      </c>
      <c r="N134" s="128">
        <v>1530542.8</v>
      </c>
      <c r="O134" s="128"/>
      <c r="P134" s="128"/>
      <c r="Q134" s="128"/>
      <c r="R134" s="128"/>
      <c r="S134" s="128"/>
      <c r="T134" s="128"/>
      <c r="U134" s="128"/>
    </row>
    <row r="135" spans="1:21" ht="15.75">
      <c r="A135" s="128"/>
      <c r="B135" s="94"/>
      <c r="C135" s="128"/>
      <c r="D135" s="128"/>
      <c r="E135" s="128"/>
      <c r="F135" s="128"/>
      <c r="G135" s="128"/>
      <c r="H135" s="128"/>
      <c r="I135" s="128"/>
      <c r="J135" s="128"/>
      <c r="K135" s="128">
        <v>1567958.5999999999</v>
      </c>
      <c r="L135" s="128">
        <v>1567958.5999999999</v>
      </c>
      <c r="M135" s="128">
        <v>1567958.5999999999</v>
      </c>
      <c r="N135" s="128">
        <v>1567958.5999999999</v>
      </c>
      <c r="O135" s="128"/>
      <c r="P135" s="128"/>
      <c r="Q135" s="128"/>
      <c r="R135" s="128"/>
      <c r="S135" s="128"/>
      <c r="T135" s="128"/>
      <c r="U135" s="128"/>
    </row>
    <row r="136" spans="1:21" ht="15.75">
      <c r="A136" s="128"/>
      <c r="B136" s="94"/>
      <c r="C136" s="128"/>
      <c r="D136" s="128"/>
      <c r="E136" s="128"/>
      <c r="F136" s="128"/>
      <c r="G136" s="128"/>
      <c r="H136" s="128"/>
      <c r="I136" s="128"/>
      <c r="J136" s="128"/>
      <c r="K136" s="128">
        <v>561391.9917023622</v>
      </c>
      <c r="L136" s="128">
        <v>561391.9917023622</v>
      </c>
      <c r="M136" s="128">
        <v>561391.9917023622</v>
      </c>
      <c r="N136" s="128">
        <v>561391.9917023622</v>
      </c>
      <c r="O136" s="128"/>
      <c r="P136" s="128"/>
      <c r="Q136" s="128"/>
      <c r="R136" s="128"/>
      <c r="S136" s="128"/>
      <c r="T136" s="128"/>
      <c r="U136" s="128"/>
    </row>
    <row r="137" spans="1:21" ht="15.75">
      <c r="A137" s="128"/>
      <c r="B137" s="94"/>
      <c r="C137" s="128"/>
      <c r="D137" s="128"/>
      <c r="E137" s="128"/>
      <c r="F137" s="128"/>
      <c r="G137" s="128"/>
      <c r="H137" s="128"/>
      <c r="I137" s="128"/>
      <c r="J137" s="128"/>
      <c r="K137" s="128">
        <v>494683.421029606</v>
      </c>
      <c r="L137" s="128">
        <v>494683.421029606</v>
      </c>
      <c r="M137" s="128">
        <v>494683.421029606</v>
      </c>
      <c r="N137" s="128">
        <v>494683.421029606</v>
      </c>
      <c r="O137" s="128"/>
      <c r="P137" s="128"/>
      <c r="Q137" s="128"/>
      <c r="R137" s="128"/>
      <c r="S137" s="128"/>
      <c r="T137" s="128"/>
      <c r="U137" s="128"/>
    </row>
    <row r="138" spans="1:21" ht="15.75">
      <c r="A138" s="128"/>
      <c r="B138" s="94"/>
      <c r="C138" s="128"/>
      <c r="D138" s="128"/>
      <c r="E138" s="128"/>
      <c r="F138" s="128"/>
      <c r="G138" s="128"/>
      <c r="H138" s="128"/>
      <c r="I138" s="128"/>
      <c r="J138" s="128"/>
      <c r="K138" s="128">
        <v>480898.733555196</v>
      </c>
      <c r="L138" s="128">
        <v>480898.733555196</v>
      </c>
      <c r="M138" s="128">
        <v>480898.733555196</v>
      </c>
      <c r="N138" s="128">
        <v>480898.733555196</v>
      </c>
      <c r="O138" s="128"/>
      <c r="P138" s="128"/>
      <c r="Q138" s="128"/>
      <c r="R138" s="128"/>
      <c r="S138" s="128"/>
      <c r="T138" s="128"/>
      <c r="U138" s="128"/>
    </row>
    <row r="139" spans="1:21" ht="15.75">
      <c r="A139" s="128"/>
      <c r="B139" s="94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</row>
    <row r="140" spans="1:21" ht="15.75">
      <c r="A140" s="128"/>
      <c r="B140" s="94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</row>
    <row r="141" spans="1:21" ht="15.75">
      <c r="A141" s="128"/>
      <c r="B141" s="94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</row>
    <row r="142" spans="1:21" ht="15.75">
      <c r="A142" s="128"/>
      <c r="B142" s="94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</row>
    <row r="143" spans="1:21" ht="15.75">
      <c r="A143" s="128"/>
      <c r="B143" s="94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</row>
    <row r="144" spans="1:21" ht="15.75">
      <c r="A144" s="128"/>
      <c r="B144" s="94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</row>
    <row r="145" spans="1:21" ht="15.75">
      <c r="A145" s="128"/>
      <c r="B145" s="94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</row>
    <row r="146" spans="1:21" ht="15.75">
      <c r="A146" s="128"/>
      <c r="B146" s="94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</row>
    <row r="147" spans="1:21" ht="15.75">
      <c r="A147" s="128"/>
      <c r="B147" s="94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</row>
    <row r="148" spans="1:21" ht="15.75">
      <c r="A148" s="128"/>
      <c r="B148" s="94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</row>
    <row r="149" spans="1:21" ht="15.75">
      <c r="A149" s="128"/>
      <c r="B149" s="94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</row>
    <row r="150" spans="1:21" ht="15.75">
      <c r="A150" s="128"/>
      <c r="B150" s="94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</row>
    <row r="151" spans="1:21" ht="15.75">
      <c r="A151" s="128"/>
      <c r="B151" s="94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</row>
    <row r="152" spans="1:21" ht="15.75">
      <c r="A152" s="128"/>
      <c r="B152" s="94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</row>
    <row r="153" spans="1:21" ht="15.75">
      <c r="A153" s="128"/>
      <c r="B153" s="94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</row>
    <row r="154" spans="1:21" ht="15.75">
      <c r="A154" s="128"/>
      <c r="B154" s="94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</row>
    <row r="155" spans="1:21" ht="15.75">
      <c r="A155" s="128"/>
      <c r="B155" s="94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</row>
    <row r="156" spans="1:21" ht="15.75">
      <c r="A156" s="128"/>
      <c r="B156" s="94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</row>
    <row r="157" spans="1:21" ht="15.75">
      <c r="A157" s="128"/>
      <c r="B157" s="94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</row>
    <row r="158" spans="1:21" ht="15.75">
      <c r="A158" s="128"/>
      <c r="B158" s="94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</row>
    <row r="159" spans="1:21" ht="15.75">
      <c r="A159" s="128"/>
      <c r="B159" s="94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</row>
    <row r="160" spans="1:21" ht="15.75">
      <c r="A160" s="128"/>
      <c r="B160" s="94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</row>
    <row r="161" spans="1:21" ht="15.75">
      <c r="A161" s="128"/>
      <c r="B161" s="94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</row>
    <row r="162" spans="1:21" ht="15.75">
      <c r="A162" s="128"/>
      <c r="B162" s="94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</row>
    <row r="163" spans="1:21" ht="15.75">
      <c r="A163" s="128"/>
      <c r="B163" s="94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</row>
    <row r="164" spans="1:21" ht="15.75">
      <c r="A164" s="128"/>
      <c r="B164" s="94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</row>
    <row r="165" spans="1:21" ht="15.75">
      <c r="A165" s="128"/>
      <c r="B165" s="94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</row>
    <row r="166" spans="1:21" ht="15.75">
      <c r="A166" s="128"/>
      <c r="B166" s="94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</row>
    <row r="167" spans="1:21" ht="15.75">
      <c r="A167" s="128"/>
      <c r="B167" s="94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</row>
    <row r="168" spans="1:21" ht="15.75">
      <c r="A168" s="128"/>
      <c r="B168" s="94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</row>
    <row r="169" spans="1:21" ht="15.75">
      <c r="A169" s="128"/>
      <c r="B169" s="94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</row>
    <row r="170" spans="1:21" ht="15.75">
      <c r="A170" s="128"/>
      <c r="B170" s="94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</row>
    <row r="171" spans="1:21" ht="15.75">
      <c r="A171" s="128"/>
      <c r="B171" s="94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</row>
    <row r="172" spans="1:21" ht="15.75">
      <c r="A172" s="128"/>
      <c r="B172" s="94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</row>
    <row r="173" spans="1:21" ht="15.75">
      <c r="A173" s="128"/>
      <c r="B173" s="94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</row>
    <row r="174" spans="1:21" ht="15.75">
      <c r="A174" s="128"/>
      <c r="B174" s="94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</row>
    <row r="175" spans="1:21" ht="15.75">
      <c r="A175" s="128"/>
      <c r="B175" s="94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</row>
    <row r="176" spans="1:21" ht="15.75">
      <c r="A176" s="128"/>
      <c r="B176" s="94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  <c r="U176" s="128"/>
    </row>
    <row r="177" spans="1:21" ht="15.75">
      <c r="A177" s="128"/>
      <c r="B177" s="94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</row>
    <row r="178" spans="1:21" ht="15.75">
      <c r="A178" s="128"/>
      <c r="B178" s="94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  <c r="U178" s="128"/>
    </row>
    <row r="179" spans="1:21" ht="15.75">
      <c r="A179" s="128"/>
      <c r="B179" s="94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</row>
    <row r="180" spans="1:21" ht="15.75">
      <c r="A180" s="128"/>
      <c r="B180" s="94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</row>
    <row r="181" spans="1:21" ht="15.75">
      <c r="A181" s="128"/>
      <c r="B181" s="94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128"/>
      <c r="U181" s="128"/>
    </row>
    <row r="182" spans="1:21" ht="15.75">
      <c r="A182" s="128"/>
      <c r="B182" s="94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128"/>
    </row>
    <row r="183" spans="1:21" ht="15.75">
      <c r="A183" s="128"/>
      <c r="B183" s="94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</row>
    <row r="184" spans="1:21" ht="15.75">
      <c r="A184" s="128"/>
      <c r="B184" s="94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</row>
    <row r="185" spans="1:21" ht="15.75">
      <c r="A185" s="128"/>
      <c r="B185" s="94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  <c r="T185" s="128"/>
      <c r="U185" s="128"/>
    </row>
    <row r="186" spans="1:21" ht="15.75">
      <c r="A186" s="128"/>
      <c r="B186" s="94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</row>
    <row r="187" spans="1:21" ht="15.75">
      <c r="A187" s="128"/>
      <c r="B187" s="94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128"/>
    </row>
    <row r="188" spans="1:21" ht="15.75">
      <c r="A188" s="128"/>
      <c r="B188" s="94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</row>
    <row r="189" spans="1:21" ht="15.75">
      <c r="A189" s="128"/>
      <c r="B189" s="94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</row>
    <row r="190" spans="1:21" ht="15.75">
      <c r="A190" s="128"/>
      <c r="B190" s="94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</row>
    <row r="191" spans="1:21" ht="15.75">
      <c r="A191" s="128"/>
      <c r="B191" s="94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128"/>
      <c r="U191" s="128"/>
    </row>
    <row r="192" spans="1:21" ht="15.75">
      <c r="A192" s="128"/>
      <c r="B192" s="94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</row>
    <row r="193" spans="1:21" ht="15.75">
      <c r="A193" s="128"/>
      <c r="B193" s="94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128"/>
      <c r="U193" s="128"/>
    </row>
    <row r="194" spans="1:21" ht="15.75">
      <c r="A194" s="128"/>
      <c r="B194" s="94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  <c r="U194" s="128"/>
    </row>
    <row r="195" spans="1:21" ht="15.75">
      <c r="A195" s="128"/>
      <c r="B195" s="94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128"/>
      <c r="U195" s="128"/>
    </row>
    <row r="196" spans="1:21" ht="15.75">
      <c r="A196" s="128"/>
      <c r="B196" s="94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128"/>
      <c r="U196" s="128"/>
    </row>
    <row r="197" spans="1:21" ht="15.75">
      <c r="A197" s="128"/>
      <c r="B197" s="94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128"/>
      <c r="U197" s="128"/>
    </row>
    <row r="198" spans="1:21" ht="15.75">
      <c r="A198" s="128"/>
      <c r="B198" s="94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128"/>
      <c r="U198" s="128"/>
    </row>
    <row r="199" spans="1:21" ht="15.75">
      <c r="A199" s="128"/>
      <c r="B199" s="94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  <c r="T199" s="128"/>
      <c r="U199" s="128"/>
    </row>
    <row r="200" spans="1:21" ht="15.75">
      <c r="A200" s="128"/>
      <c r="B200" s="94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128"/>
      <c r="U200" s="128"/>
    </row>
    <row r="201" spans="1:21" ht="15.75">
      <c r="A201" s="128"/>
      <c r="B201" s="94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</row>
    <row r="202" spans="1:21" ht="15.75">
      <c r="A202" s="128"/>
      <c r="B202" s="94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</row>
    <row r="203" spans="1:21" ht="15.75">
      <c r="A203" s="128"/>
      <c r="B203" s="94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128"/>
      <c r="U203" s="128"/>
    </row>
    <row r="204" spans="1:21" ht="15.75">
      <c r="A204" s="128"/>
      <c r="B204" s="94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128"/>
      <c r="U204" s="128"/>
    </row>
    <row r="205" spans="1:21" ht="15.75">
      <c r="A205" s="128"/>
      <c r="B205" s="94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128"/>
      <c r="U205" s="128"/>
    </row>
    <row r="206" spans="1:21" ht="15.75">
      <c r="A206" s="128"/>
      <c r="B206" s="25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128"/>
      <c r="U206" s="128"/>
    </row>
    <row r="207" spans="1:21" ht="15.75">
      <c r="A207" s="128"/>
      <c r="B207" s="25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</row>
    <row r="208" spans="1:21" ht="15.75">
      <c r="A208" s="128"/>
      <c r="B208" s="25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  <c r="U208" s="128"/>
    </row>
    <row r="209" spans="1:21" ht="15.75">
      <c r="A209" s="128"/>
      <c r="B209" s="25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128"/>
      <c r="U209" s="128"/>
    </row>
    <row r="210" spans="1:21" ht="15.75">
      <c r="A210" s="128"/>
      <c r="B210" s="25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  <c r="T210" s="128"/>
      <c r="U210" s="128"/>
    </row>
    <row r="211" spans="1:21" ht="15.75">
      <c r="A211" s="128"/>
      <c r="B211" s="25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</row>
    <row r="212" spans="1:21" ht="15.75">
      <c r="A212" s="128"/>
      <c r="B212" s="25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</row>
    <row r="213" spans="1:21" ht="15.75">
      <c r="A213" s="128"/>
      <c r="B213" s="25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128"/>
      <c r="U213" s="128"/>
    </row>
    <row r="214" spans="1:21" ht="15.75">
      <c r="A214" s="128"/>
      <c r="B214" s="25"/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  <c r="T214" s="128"/>
      <c r="U214" s="128"/>
    </row>
    <row r="215" spans="1:21" ht="15.75">
      <c r="A215" s="128"/>
      <c r="B215" s="25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</row>
    <row r="216" spans="1:21" ht="15.75">
      <c r="A216" s="128"/>
      <c r="B216" s="25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128"/>
      <c r="U216" s="128"/>
    </row>
    <row r="217" spans="1:21" ht="15.75">
      <c r="A217" s="128"/>
      <c r="B217" s="25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  <c r="T217" s="128"/>
      <c r="U217" s="128"/>
    </row>
    <row r="218" spans="1:21" ht="15.75">
      <c r="A218" s="128"/>
      <c r="B218" s="25"/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  <c r="T218" s="128"/>
      <c r="U218" s="128"/>
    </row>
    <row r="219" spans="1:21" ht="15.75">
      <c r="A219" s="128"/>
      <c r="B219" s="25"/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8"/>
      <c r="T219" s="128"/>
      <c r="U219" s="128"/>
    </row>
    <row r="220" spans="1:21" ht="15.75">
      <c r="A220" s="128"/>
      <c r="B220" s="25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  <c r="T220" s="128"/>
      <c r="U220" s="128"/>
    </row>
    <row r="221" spans="1:21" ht="15.75">
      <c r="A221" s="128"/>
      <c r="B221" s="25"/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  <c r="T221" s="128"/>
      <c r="U221" s="128"/>
    </row>
    <row r="222" spans="1:21" ht="15.75">
      <c r="A222" s="128"/>
      <c r="B222" s="25"/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  <c r="T222" s="128"/>
      <c r="U222" s="128"/>
    </row>
    <row r="223" spans="1:21" ht="15.75">
      <c r="A223" s="128"/>
      <c r="B223" s="25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  <c r="T223" s="128"/>
      <c r="U223" s="128"/>
    </row>
    <row r="224" spans="1:21" ht="15.75">
      <c r="A224" s="128"/>
      <c r="B224" s="25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8"/>
      <c r="T224" s="128"/>
      <c r="U224" s="128"/>
    </row>
    <row r="225" spans="1:21" ht="15.75">
      <c r="A225" s="128"/>
      <c r="B225" s="25"/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8"/>
      <c r="T225" s="128"/>
      <c r="U225" s="128"/>
    </row>
    <row r="226" spans="1:21" ht="15.75">
      <c r="A226" s="128"/>
      <c r="B226" s="25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8"/>
      <c r="T226" s="128"/>
      <c r="U226" s="128"/>
    </row>
    <row r="227" spans="1:21" ht="15.75">
      <c r="A227" s="128"/>
      <c r="B227" s="25"/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8"/>
      <c r="T227" s="128"/>
      <c r="U227" s="128"/>
    </row>
    <row r="228" spans="1:21" ht="15.75">
      <c r="A228" s="128"/>
      <c r="B228" s="25"/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8"/>
      <c r="T228" s="128"/>
      <c r="U228" s="128"/>
    </row>
    <row r="229" spans="1:21" ht="15.75">
      <c r="A229" s="128"/>
      <c r="B229" s="25"/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  <c r="T229" s="128"/>
      <c r="U229" s="128"/>
    </row>
    <row r="230" spans="1:21" ht="15.75">
      <c r="A230" s="128"/>
      <c r="B230" s="25"/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8"/>
      <c r="T230" s="128"/>
      <c r="U230" s="128"/>
    </row>
    <row r="231" spans="1:21" ht="15.75">
      <c r="A231" s="128"/>
      <c r="B231" s="25"/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8"/>
      <c r="T231" s="128"/>
      <c r="U231" s="128"/>
    </row>
    <row r="232" spans="1:21" ht="15.75">
      <c r="A232" s="128"/>
      <c r="B232" s="25"/>
      <c r="C232" s="128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8"/>
      <c r="T232" s="128"/>
      <c r="U232" s="128"/>
    </row>
    <row r="233" spans="1:21" ht="15.75">
      <c r="A233" s="128"/>
      <c r="B233" s="25"/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  <c r="T233" s="128"/>
      <c r="U233" s="128"/>
    </row>
    <row r="234" spans="1:21" ht="15.75">
      <c r="A234" s="128"/>
      <c r="B234" s="25"/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8"/>
      <c r="T234" s="128"/>
      <c r="U234" s="128"/>
    </row>
    <row r="235" spans="1:21" ht="15.75">
      <c r="A235" s="128"/>
      <c r="B235" s="25"/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  <c r="T235" s="128"/>
      <c r="U235" s="128"/>
    </row>
    <row r="236" spans="1:21" ht="15.75">
      <c r="A236" s="128"/>
      <c r="B236" s="25"/>
      <c r="C236" s="128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8"/>
      <c r="T236" s="128"/>
      <c r="U236" s="128"/>
    </row>
    <row r="237" spans="1:21" ht="15.75">
      <c r="A237" s="128"/>
      <c r="B237" s="25"/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8"/>
      <c r="T237" s="128"/>
      <c r="U237" s="128"/>
    </row>
    <row r="238" spans="1:21" ht="15.75">
      <c r="A238" s="128"/>
      <c r="B238" s="25"/>
      <c r="C238" s="128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8"/>
      <c r="T238" s="128"/>
      <c r="U238" s="128"/>
    </row>
    <row r="239" spans="1:21" ht="15.75">
      <c r="A239" s="128"/>
      <c r="B239" s="25"/>
      <c r="C239" s="128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8"/>
      <c r="T239" s="128"/>
      <c r="U239" s="128"/>
    </row>
    <row r="240" spans="1:21" ht="15.75">
      <c r="A240" s="128"/>
      <c r="B240" s="25"/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</row>
    <row r="241" spans="1:21" ht="15.75">
      <c r="A241" s="128"/>
      <c r="B241" s="25"/>
      <c r="C241" s="128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8"/>
      <c r="T241" s="128"/>
      <c r="U241" s="128"/>
    </row>
    <row r="242" spans="1:21" ht="15.75">
      <c r="A242" s="128"/>
      <c r="B242" s="25"/>
      <c r="C242" s="128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  <c r="T242" s="128"/>
      <c r="U242" s="128"/>
    </row>
    <row r="243" spans="1:21" ht="15.75">
      <c r="A243" s="128"/>
      <c r="B243" s="25"/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8"/>
      <c r="T243" s="128"/>
      <c r="U243" s="128"/>
    </row>
    <row r="244" spans="1:21" ht="15.75">
      <c r="A244" s="128"/>
      <c r="B244" s="25"/>
      <c r="C244" s="128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8"/>
      <c r="T244" s="128"/>
      <c r="U244" s="128"/>
    </row>
    <row r="245" spans="1:21" ht="15.75">
      <c r="A245" s="128"/>
      <c r="B245" s="25"/>
      <c r="C245" s="128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128"/>
      <c r="U245" s="128"/>
    </row>
    <row r="246" spans="1:21" ht="15.75">
      <c r="A246" s="128"/>
      <c r="B246" s="25"/>
      <c r="C246" s="128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  <c r="T246" s="128"/>
      <c r="U246" s="128"/>
    </row>
    <row r="247" spans="1:21" ht="15.75">
      <c r="A247" s="128"/>
      <c r="B247" s="25"/>
      <c r="C247" s="128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128"/>
      <c r="U247" s="128"/>
    </row>
    <row r="248" spans="1:21" ht="15.75">
      <c r="A248" s="128"/>
      <c r="B248" s="25"/>
      <c r="C248" s="128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  <c r="T248" s="128"/>
      <c r="U248" s="128"/>
    </row>
    <row r="249" spans="1:21" ht="15.75">
      <c r="A249" s="128"/>
      <c r="B249" s="25"/>
      <c r="C249" s="128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  <c r="T249" s="128"/>
      <c r="U249" s="128"/>
    </row>
    <row r="250" spans="1:21" ht="15.75">
      <c r="A250" s="128"/>
      <c r="B250" s="25"/>
      <c r="C250" s="128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128"/>
      <c r="U250" s="128"/>
    </row>
    <row r="251" spans="1:21" ht="15.75">
      <c r="A251" s="128"/>
      <c r="B251" s="25"/>
      <c r="C251" s="128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128"/>
      <c r="U251" s="128"/>
    </row>
    <row r="252" spans="1:21" ht="15.75">
      <c r="A252" s="128"/>
      <c r="B252" s="25"/>
      <c r="C252" s="128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8"/>
      <c r="U252" s="128"/>
    </row>
    <row r="253" spans="1:21" ht="15.75">
      <c r="A253" s="128"/>
      <c r="B253" s="25"/>
      <c r="C253" s="128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128"/>
      <c r="U253" s="128"/>
    </row>
    <row r="254" spans="1:21" ht="15.75">
      <c r="A254" s="128"/>
      <c r="B254" s="25"/>
      <c r="C254" s="128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128"/>
      <c r="U254" s="128"/>
    </row>
    <row r="255" spans="1:21" ht="15.75">
      <c r="A255" s="128"/>
      <c r="B255" s="25"/>
      <c r="C255" s="128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128"/>
      <c r="U255" s="128"/>
    </row>
    <row r="256" spans="1:21" ht="15.75">
      <c r="A256" s="128"/>
      <c r="B256" s="25"/>
      <c r="C256" s="128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128"/>
      <c r="U256" s="128"/>
    </row>
    <row r="257" spans="1:21" ht="15.75">
      <c r="A257" s="128"/>
      <c r="B257" s="25"/>
      <c r="C257" s="128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128"/>
      <c r="U257" s="128"/>
    </row>
    <row r="258" spans="1:21" ht="15.75">
      <c r="A258" s="128"/>
      <c r="B258" s="25"/>
      <c r="C258" s="128"/>
      <c r="D258" s="128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128"/>
      <c r="U258" s="128"/>
    </row>
    <row r="259" spans="1:21" ht="15.75">
      <c r="A259" s="128"/>
      <c r="B259" s="25"/>
      <c r="C259" s="128"/>
      <c r="D259" s="128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  <c r="T259" s="128"/>
      <c r="U259" s="128"/>
    </row>
    <row r="260" spans="1:21" ht="15.75">
      <c r="A260" s="128"/>
      <c r="B260" s="25"/>
      <c r="C260" s="128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128"/>
      <c r="U260" s="128"/>
    </row>
    <row r="261" spans="1:21" ht="15.75">
      <c r="A261" s="128"/>
      <c r="B261" s="25"/>
      <c r="C261" s="128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8"/>
      <c r="U261" s="128"/>
    </row>
    <row r="262" spans="1:21" ht="15.75">
      <c r="A262" s="128"/>
      <c r="B262" s="25"/>
      <c r="C262" s="128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128"/>
      <c r="U262" s="128"/>
    </row>
    <row r="263" spans="1:21" ht="15.75">
      <c r="A263" s="128"/>
      <c r="B263" s="25"/>
      <c r="C263" s="128"/>
      <c r="D263" s="128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  <c r="T263" s="128"/>
      <c r="U263" s="128"/>
    </row>
    <row r="264" spans="1:21" ht="15.75">
      <c r="A264" s="128"/>
      <c r="B264" s="25"/>
      <c r="C264" s="128"/>
      <c r="D264" s="128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  <c r="T264" s="128"/>
      <c r="U264" s="128"/>
    </row>
    <row r="265" spans="1:21" ht="15.75">
      <c r="A265" s="128"/>
      <c r="B265" s="25"/>
      <c r="C265" s="128"/>
      <c r="D265" s="128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  <c r="T265" s="128"/>
      <c r="U265" s="128"/>
    </row>
    <row r="266" spans="1:21" ht="15.75">
      <c r="A266" s="128"/>
      <c r="B266" s="25"/>
      <c r="C266" s="128"/>
      <c r="D266" s="128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  <c r="T266" s="128"/>
      <c r="U266" s="128"/>
    </row>
    <row r="267" spans="1:21" ht="15.75">
      <c r="A267" s="128"/>
      <c r="B267" s="25"/>
      <c r="C267" s="128"/>
      <c r="D267" s="128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  <c r="T267" s="128"/>
      <c r="U267" s="128"/>
    </row>
    <row r="268" spans="1:21" ht="15.75">
      <c r="A268" s="128"/>
      <c r="B268" s="25"/>
      <c r="C268" s="128"/>
      <c r="D268" s="128"/>
      <c r="E268" s="128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  <c r="T268" s="128"/>
      <c r="U268" s="128"/>
    </row>
    <row r="269" spans="1:21" ht="15.75">
      <c r="A269" s="128"/>
      <c r="B269" s="25"/>
      <c r="C269" s="128"/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128"/>
      <c r="U269" s="128"/>
    </row>
    <row r="270" spans="1:21" ht="15.75">
      <c r="A270" s="128"/>
      <c r="B270" s="25"/>
      <c r="C270" s="128"/>
      <c r="D270" s="128"/>
      <c r="E270" s="128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8"/>
      <c r="U270" s="128"/>
    </row>
    <row r="271" spans="1:21" ht="15.75">
      <c r="A271" s="128"/>
      <c r="B271" s="25"/>
      <c r="C271" s="128"/>
      <c r="D271" s="128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  <c r="T271" s="128"/>
      <c r="U271" s="128"/>
    </row>
    <row r="272" spans="1:21" ht="15.75">
      <c r="A272" s="128"/>
      <c r="B272" s="25"/>
      <c r="C272" s="128"/>
      <c r="D272" s="128"/>
      <c r="E272" s="128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  <c r="T272" s="128"/>
      <c r="U272" s="128"/>
    </row>
    <row r="273" spans="1:21" ht="15.75">
      <c r="A273" s="128"/>
      <c r="B273" s="25"/>
      <c r="C273" s="128"/>
      <c r="D273" s="128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  <c r="T273" s="128"/>
      <c r="U273" s="128"/>
    </row>
    <row r="274" spans="1:21" ht="15.75">
      <c r="A274" s="128"/>
      <c r="B274" s="25"/>
      <c r="C274" s="128"/>
      <c r="D274" s="128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  <c r="T274" s="128"/>
      <c r="U274" s="128"/>
    </row>
    <row r="275" spans="1:21" ht="15.75">
      <c r="A275" s="128"/>
      <c r="B275" s="25"/>
      <c r="C275" s="128"/>
      <c r="D275" s="128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  <c r="T275" s="128"/>
      <c r="U275" s="128"/>
    </row>
    <row r="276" spans="1:21" ht="15.75">
      <c r="A276" s="128"/>
      <c r="B276" s="25"/>
      <c r="C276" s="128"/>
      <c r="D276" s="128"/>
      <c r="E276" s="128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8"/>
      <c r="T276" s="128"/>
      <c r="U276" s="128"/>
    </row>
    <row r="277" spans="1:21" ht="15.75">
      <c r="A277" s="128"/>
      <c r="B277" s="25"/>
      <c r="C277" s="128"/>
      <c r="D277" s="128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  <c r="T277" s="128"/>
      <c r="U277" s="128"/>
    </row>
    <row r="278" spans="1:21" ht="15.75">
      <c r="A278" s="128"/>
      <c r="B278" s="25"/>
      <c r="C278" s="128"/>
      <c r="D278" s="128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  <c r="T278" s="128"/>
      <c r="U278" s="128"/>
    </row>
    <row r="279" spans="1:21" ht="15.75">
      <c r="A279" s="128"/>
      <c r="B279" s="25"/>
      <c r="C279" s="128"/>
      <c r="D279" s="128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8"/>
      <c r="U279" s="128"/>
    </row>
    <row r="280" spans="1:21" ht="15.75">
      <c r="A280" s="128"/>
      <c r="B280" s="25"/>
      <c r="C280" s="128"/>
      <c r="D280" s="128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  <c r="T280" s="128"/>
      <c r="U280" s="128"/>
    </row>
    <row r="281" spans="1:21" ht="15.75">
      <c r="A281" s="128"/>
      <c r="B281" s="25"/>
      <c r="C281" s="128"/>
      <c r="D281" s="128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  <c r="T281" s="128"/>
      <c r="U281" s="128"/>
    </row>
    <row r="282" spans="1:21" ht="15.75">
      <c r="A282" s="128"/>
      <c r="B282" s="25"/>
      <c r="C282" s="128"/>
      <c r="D282" s="128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  <c r="T282" s="128"/>
      <c r="U282" s="128"/>
    </row>
    <row r="283" spans="1:21" ht="15.75">
      <c r="A283" s="128"/>
      <c r="B283" s="25"/>
      <c r="C283" s="128"/>
      <c r="D283" s="128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  <c r="T283" s="128"/>
      <c r="U283" s="128"/>
    </row>
    <row r="284" spans="1:21" ht="15.75">
      <c r="A284" s="128"/>
      <c r="B284" s="25"/>
      <c r="C284" s="128"/>
      <c r="D284" s="128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  <c r="T284" s="128"/>
      <c r="U284" s="128"/>
    </row>
    <row r="285" spans="1:21" ht="15.75">
      <c r="A285" s="128"/>
      <c r="B285" s="25"/>
      <c r="C285" s="128"/>
      <c r="D285" s="128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8"/>
      <c r="T285" s="128"/>
      <c r="U285" s="128"/>
    </row>
    <row r="286" spans="1:21" ht="15.75">
      <c r="A286" s="128"/>
      <c r="B286" s="25"/>
      <c r="C286" s="128"/>
      <c r="D286" s="128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8"/>
      <c r="T286" s="128"/>
      <c r="U286" s="128"/>
    </row>
    <row r="287" spans="1:21" ht="15.75">
      <c r="A287" s="128"/>
      <c r="B287" s="25"/>
      <c r="C287" s="128"/>
      <c r="D287" s="128"/>
      <c r="E287" s="128"/>
      <c r="F287" s="128"/>
      <c r="G287" s="128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8"/>
      <c r="T287" s="128"/>
      <c r="U287" s="128"/>
    </row>
    <row r="288" spans="1:21" ht="15.75">
      <c r="A288" s="128"/>
      <c r="B288" s="25"/>
      <c r="C288" s="128"/>
      <c r="D288" s="128"/>
      <c r="E288" s="128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  <c r="T288" s="128"/>
      <c r="U288" s="128"/>
    </row>
    <row r="289" spans="1:21" ht="15.75">
      <c r="A289" s="128"/>
      <c r="B289" s="25"/>
      <c r="C289" s="128"/>
      <c r="D289" s="128"/>
      <c r="E289" s="128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8"/>
      <c r="T289" s="128"/>
      <c r="U289" s="128"/>
    </row>
    <row r="290" spans="1:21" ht="15.75">
      <c r="A290" s="128"/>
      <c r="B290" s="25"/>
      <c r="C290" s="128"/>
      <c r="D290" s="128"/>
      <c r="E290" s="128"/>
      <c r="F290" s="128"/>
      <c r="G290" s="128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8"/>
      <c r="T290" s="128"/>
      <c r="U290" s="128"/>
    </row>
    <row r="291" spans="1:21" ht="15.75">
      <c r="A291" s="128"/>
      <c r="B291" s="25"/>
      <c r="C291" s="128"/>
      <c r="D291" s="128"/>
      <c r="E291" s="128"/>
      <c r="F291" s="128"/>
      <c r="G291" s="128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8"/>
      <c r="T291" s="128"/>
      <c r="U291" s="128"/>
    </row>
    <row r="292" spans="1:21" ht="15.75">
      <c r="A292" s="128"/>
      <c r="B292" s="25"/>
      <c r="C292" s="128"/>
      <c r="D292" s="128"/>
      <c r="E292" s="128"/>
      <c r="F292" s="128"/>
      <c r="G292" s="128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8"/>
      <c r="T292" s="128"/>
      <c r="U292" s="128"/>
    </row>
    <row r="293" spans="1:21" ht="15.75">
      <c r="A293" s="128"/>
      <c r="B293" s="25"/>
      <c r="C293" s="128"/>
      <c r="D293" s="128"/>
      <c r="E293" s="128"/>
      <c r="F293" s="128"/>
      <c r="G293" s="128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8"/>
      <c r="T293" s="128"/>
      <c r="U293" s="128"/>
    </row>
    <row r="294" spans="1:21" ht="15.75">
      <c r="A294" s="128"/>
      <c r="B294" s="25"/>
      <c r="C294" s="128"/>
      <c r="D294" s="128"/>
      <c r="E294" s="128"/>
      <c r="F294" s="128"/>
      <c r="G294" s="128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8"/>
      <c r="T294" s="128"/>
      <c r="U294" s="128"/>
    </row>
    <row r="295" spans="1:21" ht="15.75">
      <c r="A295" s="128"/>
      <c r="B295" s="25"/>
      <c r="C295" s="128"/>
      <c r="D295" s="128"/>
      <c r="E295" s="128"/>
      <c r="F295" s="128"/>
      <c r="G295" s="128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8"/>
      <c r="T295" s="128"/>
      <c r="U295" s="128"/>
    </row>
    <row r="296" spans="1:21" ht="15.75">
      <c r="A296" s="128"/>
      <c r="B296" s="25"/>
      <c r="C296" s="128"/>
      <c r="D296" s="128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  <c r="T296" s="128"/>
      <c r="U296" s="128"/>
    </row>
    <row r="297" spans="1:21" ht="15.75">
      <c r="A297" s="128"/>
      <c r="B297" s="25"/>
      <c r="C297" s="128"/>
      <c r="D297" s="128"/>
      <c r="E297" s="128"/>
      <c r="F297" s="128"/>
      <c r="G297" s="128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8"/>
      <c r="T297" s="128"/>
      <c r="U297" s="128"/>
    </row>
    <row r="298" spans="1:21" ht="15.75">
      <c r="A298" s="128"/>
      <c r="B298" s="25"/>
      <c r="C298" s="128"/>
      <c r="D298" s="128"/>
      <c r="E298" s="128"/>
      <c r="F298" s="128"/>
      <c r="G298" s="128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  <c r="T298" s="128"/>
      <c r="U298" s="128"/>
    </row>
    <row r="299" spans="1:21" ht="15.75">
      <c r="A299" s="128"/>
      <c r="B299" s="25"/>
      <c r="C299" s="128"/>
      <c r="D299" s="128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  <c r="T299" s="128"/>
      <c r="U299" s="128"/>
    </row>
    <row r="300" spans="1:21" ht="15.75">
      <c r="A300" s="128"/>
      <c r="B300" s="25"/>
      <c r="C300" s="128"/>
      <c r="D300" s="128"/>
      <c r="E300" s="128"/>
      <c r="F300" s="128"/>
      <c r="G300" s="128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8"/>
      <c r="T300" s="128"/>
      <c r="U300" s="128"/>
    </row>
    <row r="301" spans="1:21" ht="15.75">
      <c r="A301" s="128"/>
      <c r="B301" s="25"/>
      <c r="C301" s="128"/>
      <c r="D301" s="128"/>
      <c r="E301" s="128"/>
      <c r="F301" s="128"/>
      <c r="G301" s="128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8"/>
      <c r="T301" s="128"/>
      <c r="U301" s="128"/>
    </row>
    <row r="302" spans="1:21" ht="15.75">
      <c r="A302" s="128"/>
      <c r="B302" s="25"/>
      <c r="C302" s="128"/>
      <c r="D302" s="128"/>
      <c r="E302" s="128"/>
      <c r="F302" s="128"/>
      <c r="G302" s="128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8"/>
      <c r="T302" s="128"/>
      <c r="U302" s="128"/>
    </row>
    <row r="303" spans="1:21" ht="15.75">
      <c r="A303" s="128"/>
      <c r="B303" s="25"/>
      <c r="C303" s="128"/>
      <c r="D303" s="128"/>
      <c r="E303" s="128"/>
      <c r="F303" s="128"/>
      <c r="G303" s="128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8"/>
      <c r="T303" s="128"/>
      <c r="U303" s="128"/>
    </row>
    <row r="304" spans="1:21" ht="15.75">
      <c r="A304" s="128"/>
      <c r="B304" s="25"/>
      <c r="C304" s="128"/>
      <c r="D304" s="128"/>
      <c r="E304" s="128"/>
      <c r="F304" s="128"/>
      <c r="G304" s="128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8"/>
      <c r="T304" s="128"/>
      <c r="U304" s="128"/>
    </row>
    <row r="305" spans="1:21" ht="15.75">
      <c r="A305" s="128"/>
      <c r="B305" s="25"/>
      <c r="C305" s="128"/>
      <c r="D305" s="128"/>
      <c r="E305" s="128"/>
      <c r="F305" s="128"/>
      <c r="G305" s="128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8"/>
      <c r="T305" s="128"/>
      <c r="U305" s="128"/>
    </row>
    <row r="306" spans="1:21" ht="15.75">
      <c r="A306" s="128"/>
      <c r="B306" s="25"/>
      <c r="C306" s="128"/>
      <c r="D306" s="128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  <c r="T306" s="128"/>
      <c r="U306" s="128"/>
    </row>
    <row r="307" spans="1:21" ht="15.75">
      <c r="A307" s="128"/>
      <c r="B307" s="25"/>
      <c r="C307" s="128"/>
      <c r="D307" s="128"/>
      <c r="E307" s="128"/>
      <c r="F307" s="128"/>
      <c r="G307" s="128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8"/>
      <c r="T307" s="128"/>
      <c r="U307" s="128"/>
    </row>
    <row r="308" spans="1:21" ht="15.75">
      <c r="A308" s="128"/>
      <c r="B308" s="25"/>
      <c r="C308" s="128"/>
      <c r="D308" s="128"/>
      <c r="E308" s="128"/>
      <c r="F308" s="128"/>
      <c r="G308" s="128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8"/>
      <c r="T308" s="128"/>
      <c r="U308" s="128"/>
    </row>
    <row r="309" spans="1:21" ht="15.75">
      <c r="A309" s="128"/>
      <c r="B309" s="25"/>
      <c r="C309" s="128"/>
      <c r="D309" s="128"/>
      <c r="E309" s="128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  <c r="T309" s="128"/>
      <c r="U309" s="128"/>
    </row>
    <row r="310" spans="1:21" ht="15.75">
      <c r="A310" s="128"/>
      <c r="B310" s="25"/>
      <c r="C310" s="128"/>
      <c r="D310" s="128"/>
      <c r="E310" s="128"/>
      <c r="F310" s="128"/>
      <c r="G310" s="128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8"/>
      <c r="T310" s="128"/>
      <c r="U310" s="128"/>
    </row>
    <row r="311" spans="1:21" ht="15.75">
      <c r="A311" s="128"/>
      <c r="B311" s="25"/>
      <c r="C311" s="128"/>
      <c r="D311" s="128"/>
      <c r="E311" s="128"/>
      <c r="F311" s="128"/>
      <c r="G311" s="128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8"/>
      <c r="T311" s="128"/>
      <c r="U311" s="128"/>
    </row>
    <row r="312" spans="1:21" ht="15.75">
      <c r="A312" s="128"/>
      <c r="B312" s="25"/>
      <c r="C312" s="128"/>
      <c r="D312" s="128"/>
      <c r="E312" s="128"/>
      <c r="F312" s="128"/>
      <c r="G312" s="128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8"/>
      <c r="T312" s="128"/>
      <c r="U312" s="128"/>
    </row>
    <row r="313" spans="1:21" ht="15.75">
      <c r="A313" s="128"/>
      <c r="B313" s="25"/>
      <c r="C313" s="128"/>
      <c r="D313" s="128"/>
      <c r="E313" s="128"/>
      <c r="F313" s="128"/>
      <c r="G313" s="128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  <c r="T313" s="128"/>
      <c r="U313" s="128"/>
    </row>
    <row r="314" spans="1:21" ht="15.75">
      <c r="A314" s="128"/>
      <c r="B314" s="25"/>
      <c r="C314" s="128"/>
      <c r="D314" s="128"/>
      <c r="E314" s="128"/>
      <c r="F314" s="128"/>
      <c r="G314" s="128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8"/>
      <c r="T314" s="128"/>
      <c r="U314" s="128"/>
    </row>
    <row r="315" spans="1:21" ht="15.75">
      <c r="A315" s="128"/>
      <c r="B315" s="25"/>
      <c r="C315" s="128"/>
      <c r="D315" s="128"/>
      <c r="E315" s="128"/>
      <c r="F315" s="128"/>
      <c r="G315" s="128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8"/>
      <c r="T315" s="128"/>
      <c r="U315" s="128"/>
    </row>
    <row r="316" spans="1:21" ht="15.75">
      <c r="A316" s="128"/>
      <c r="B316" s="25"/>
      <c r="C316" s="128"/>
      <c r="D316" s="128"/>
      <c r="E316" s="128"/>
      <c r="F316" s="128"/>
      <c r="G316" s="128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8"/>
      <c r="T316" s="128"/>
      <c r="U316" s="128"/>
    </row>
    <row r="317" spans="1:21" ht="15.75">
      <c r="A317" s="128"/>
      <c r="B317" s="25"/>
      <c r="C317" s="128"/>
      <c r="D317" s="128"/>
      <c r="E317" s="128"/>
      <c r="F317" s="128"/>
      <c r="G317" s="128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8"/>
      <c r="T317" s="128"/>
      <c r="U317" s="128"/>
    </row>
    <row r="318" spans="1:21" ht="15.75">
      <c r="A318" s="128"/>
      <c r="B318" s="25"/>
      <c r="C318" s="128"/>
      <c r="D318" s="128"/>
      <c r="E318" s="128"/>
      <c r="F318" s="128"/>
      <c r="G318" s="128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8"/>
      <c r="T318" s="128"/>
      <c r="U318" s="128"/>
    </row>
    <row r="319" spans="1:21" ht="15.75">
      <c r="A319" s="128"/>
      <c r="B319" s="25"/>
      <c r="C319" s="128"/>
      <c r="D319" s="128"/>
      <c r="E319" s="128"/>
      <c r="F319" s="128"/>
      <c r="G319" s="128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8"/>
      <c r="T319" s="128"/>
      <c r="U319" s="128"/>
    </row>
    <row r="320" spans="1:21" ht="15.75">
      <c r="A320" s="128"/>
      <c r="B320" s="25"/>
      <c r="C320" s="128"/>
      <c r="D320" s="128"/>
      <c r="E320" s="128"/>
      <c r="F320" s="128"/>
      <c r="G320" s="128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8"/>
      <c r="T320" s="128"/>
      <c r="U320" s="128"/>
    </row>
    <row r="321" spans="1:21" ht="15.75">
      <c r="A321" s="128"/>
      <c r="B321" s="25"/>
      <c r="C321" s="128"/>
      <c r="D321" s="128"/>
      <c r="E321" s="128"/>
      <c r="F321" s="128"/>
      <c r="G321" s="128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8"/>
      <c r="T321" s="128"/>
      <c r="U321" s="128"/>
    </row>
    <row r="322" spans="1:21" ht="15.75">
      <c r="A322" s="128"/>
      <c r="B322" s="25"/>
      <c r="C322" s="128"/>
      <c r="D322" s="128"/>
      <c r="E322" s="128"/>
      <c r="F322" s="128"/>
      <c r="G322" s="128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8"/>
      <c r="T322" s="128"/>
      <c r="U322" s="128"/>
    </row>
    <row r="323" spans="1:21" ht="15.75">
      <c r="A323" s="128"/>
      <c r="B323" s="25"/>
      <c r="C323" s="128"/>
      <c r="D323" s="128"/>
      <c r="E323" s="128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  <c r="T323" s="128"/>
      <c r="U323" s="128"/>
    </row>
    <row r="324" spans="1:21" ht="15.75">
      <c r="A324" s="128"/>
      <c r="B324" s="25"/>
      <c r="C324" s="128"/>
      <c r="D324" s="128"/>
      <c r="E324" s="128"/>
      <c r="F324" s="128"/>
      <c r="G324" s="128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8"/>
      <c r="T324" s="128"/>
      <c r="U324" s="128"/>
    </row>
    <row r="325" spans="1:21" ht="15.75">
      <c r="A325" s="128"/>
      <c r="B325" s="25"/>
      <c r="C325" s="128"/>
      <c r="D325" s="128"/>
      <c r="E325" s="128"/>
      <c r="F325" s="128"/>
      <c r="G325" s="128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8"/>
      <c r="T325" s="128"/>
      <c r="U325" s="128"/>
    </row>
    <row r="326" spans="1:21" ht="15.75">
      <c r="A326" s="128"/>
      <c r="B326" s="25"/>
      <c r="C326" s="128"/>
      <c r="D326" s="128"/>
      <c r="E326" s="128"/>
      <c r="F326" s="128"/>
      <c r="G326" s="128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8"/>
      <c r="T326" s="128"/>
      <c r="U326" s="128"/>
    </row>
    <row r="327" spans="1:21" ht="15.75">
      <c r="A327" s="128"/>
      <c r="B327" s="25"/>
      <c r="C327" s="128"/>
      <c r="D327" s="128"/>
      <c r="E327" s="128"/>
      <c r="F327" s="128"/>
      <c r="G327" s="128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8"/>
      <c r="T327" s="128"/>
      <c r="U327" s="128"/>
    </row>
    <row r="328" spans="1:21" ht="15.75">
      <c r="A328" s="128"/>
      <c r="B328" s="25"/>
      <c r="C328" s="128"/>
      <c r="D328" s="128"/>
      <c r="E328" s="128"/>
      <c r="F328" s="128"/>
      <c r="G328" s="128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8"/>
      <c r="T328" s="128"/>
      <c r="U328" s="128"/>
    </row>
    <row r="329" spans="1:21" ht="15.75">
      <c r="A329" s="128"/>
      <c r="B329" s="25"/>
      <c r="C329" s="128"/>
      <c r="D329" s="128"/>
      <c r="E329" s="128"/>
      <c r="F329" s="128"/>
      <c r="G329" s="128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8"/>
      <c r="T329" s="128"/>
      <c r="U329" s="128"/>
    </row>
    <row r="330" spans="1:21" ht="15.75">
      <c r="A330" s="128"/>
      <c r="B330" s="25"/>
      <c r="C330" s="128"/>
      <c r="D330" s="128"/>
      <c r="E330" s="128"/>
      <c r="F330" s="128"/>
      <c r="G330" s="128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8"/>
      <c r="T330" s="128"/>
      <c r="U330" s="128"/>
    </row>
    <row r="331" spans="1:2" ht="15.75">
      <c r="A331" s="128"/>
      <c r="B331" s="25"/>
    </row>
  </sheetData>
  <sheetProtection/>
  <mergeCells count="1">
    <mergeCell ref="A44:U4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NIYOMANA Thierryve</cp:lastModifiedBy>
  <cp:lastPrinted>2017-02-09T13:46:07Z</cp:lastPrinted>
  <dcterms:created xsi:type="dcterms:W3CDTF">2000-07-27T09:00:10Z</dcterms:created>
  <dcterms:modified xsi:type="dcterms:W3CDTF">2021-09-14T09:28:44Z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