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3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<sst xmlns="http://schemas.openxmlformats.org/spreadsheetml/2006/main" count="147" uniqueCount="110">
  <si>
    <t xml:space="preserve">         TOTAL</t>
  </si>
  <si>
    <t xml:space="preserve">     Recettes non fiscales</t>
  </si>
  <si>
    <t>Dons</t>
  </si>
  <si>
    <t>Dons_courants</t>
  </si>
  <si>
    <t>Dons_en_capital</t>
  </si>
  <si>
    <t xml:space="preserve">   RECETTES NON FISCALES ET DONS (en millions de BIF)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</si>
  <si>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</si>
  <si>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</si>
  <si>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</si>
  <si>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</si>
  <si>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</si>
  <si>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</si>
  <si>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</si>
  <si>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</si>
  <si>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</si>
  <si>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</si>
  <si>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</si>
  <si>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</si>
  <si>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</si>
  <si>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http://www.brb.bi/fr/content/finances-publiques</t>
  </si>
  <si>
    <t>Recettes fiscales renseigne sur les recettes budgétaires (taxes et impôts perçus)</t>
  </si>
  <si>
    <t>Total</t>
  </si>
  <si>
    <t xml:space="preserve">Recettes non fiscales et dons </t>
  </si>
  <si>
    <t>Recettes non fiscales et dons  données mensuelles</t>
  </si>
  <si>
    <t>Recettes  non fiscales et dons données trimestrielles</t>
  </si>
  <si>
    <t>Recettes  non fiscales et dons données annuelles</t>
  </si>
  <si>
    <t>Dividendes</t>
  </si>
  <si>
    <t>Autres_recettes</t>
  </si>
  <si>
    <t>Recettes non fiscales</t>
  </si>
  <si>
    <t>Recettes non fiscales et dons</t>
  </si>
  <si>
    <t>Toal(Recettes non fiscales)</t>
  </si>
  <si>
    <t>Recettes non fiscales et dons.xls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</si>
  <si>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</si>
  <si>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</si>
  <si>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</si>
  <si>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</si>
  <si>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Les données les plus récentes</t>
  </si>
  <si>
    <t xml:space="preserve">Période             Rubliques </t>
  </si>
  <si>
    <t xml:space="preserve">Sources: BRB, OBR et Ministère des Finances, du Budget  et de la Coopération au Développement Economique </t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</si>
  <si>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trimestre-2007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</si>
  <si>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</si>
  <si>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</si>
  <si>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</si>
  <si>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</si>
  <si>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</si>
  <si>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</si>
  <si>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</si>
  <si>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</si>
  <si>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</si>
  <si>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</si>
  <si>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</si>
  <si>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trimestre-2010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</si>
  <si>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</si>
  <si>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</si>
  <si>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</si>
  <si>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trimestre-2011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</si>
  <si>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</si>
  <si>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</si>
  <si>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</si>
  <si>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trimestre-2012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</si>
  <si>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</si>
  <si>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</si>
  <si>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</si>
  <si>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trimestre-2013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</si>
  <si>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</si>
  <si>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</si>
  <si>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</si>
  <si>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trimestre-2014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</si>
  <si>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</si>
  <si>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</si>
  <si>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</si>
  <si>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trimestre-2015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</si>
  <si>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</si>
  <si>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</si>
  <si>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</si>
  <si>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trimestre-2016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</si>
  <si>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</si>
  <si>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</si>
  <si>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</si>
  <si>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trimestre-2017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</si>
  <si>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</si>
  <si>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</si>
  <si>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</si>
  <si>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</si>
  <si>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</si>
  <si>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</si>
  <si>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</si>
  <si>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</si>
  <si>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</si>
  <si>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</si>
  <si>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</si>
  <si>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trimestre-2020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</si>
  <si>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trimestre-2005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</si>
  <si>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</si>
  <si>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</si>
  <si>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</si>
  <si>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trimestre-2006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</si>
  <si>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</si>
  <si>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</si>
  <si>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</si>
  <si>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</si>
  <si>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</si>
  <si>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</si>
  <si>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trimestre-2021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</si>
  <si>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trimestre-2021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</si>
  <si>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trimestre-2021</t>
    </r>
  </si>
  <si>
    <t>2021</t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</si>
  <si>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trimestre-2021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</si>
  <si>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trimestre-2022</t>
    </r>
  </si>
  <si>
    <t>Q1-2022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</si>
</sst>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.0_)"/>
    <numFmt numFmtId="205" formatCode="0_)"/>
    <numFmt numFmtId="206" formatCode="#,##0.0_);\(#,##0.0\)"/>
    <numFmt numFmtId="207" formatCode="0.0"/>
    <numFmt numFmtId="208" formatCode="_ * #,##0.0_ ;_ * \-#,##0.0_ ;_ * &quot;-&quot;??_ ;_ @_ "/>
    <numFmt numFmtId="209" formatCode="_ * #,##0.000_ ;_ * \-#,##0.000_ ;_ * &quot;-&quot;??_ ;_ @_ "/>
    <numFmt numFmtId="210" formatCode="_ * #,##0.0000_ ;_ * \-#,##0.0000_ ;_ * &quot;-&quot;??_ ;_ @_ "/>
    <numFmt numFmtId="211" formatCode="#,##0.0"/>
    <numFmt numFmtId="212" formatCode="_ * #,##0.00000_ ;_ * \-#,##0.00000_ ;_ * &quot;-&quot;??_ ;_ @_ "/>
    <numFmt numFmtId="213" formatCode="_ * #,##0.000000_ ;_ * \-#,##0.000000_ ;_ * &quot;-&quot;??_ ;_ @_ "/>
    <numFmt numFmtId="214" formatCode="_-* #,##0.0\ _€_-;\-* #,##0.0\ _€_-;_-* &quot;-&quot;?\ _€_-;_-@_-"/>
    <numFmt numFmtId="215" formatCode="[$-40C]dddd\ d\ mmmm\ yyyy"/>
    <numFmt numFmtId="216" formatCode="[$-40C]mmmm\-yy;@"/>
    <numFmt numFmtId="217" formatCode="_ * #,##0_ ;_ * \-#,##0_ ;_ * &quot;-&quot;??_ ;_ @_ "/>
    <numFmt numFmtId="218" formatCode="[$-409]dd\-mmm\-yy;@"/>
    <numFmt numFmtId="219" formatCode="0_ ;\-0\ "/>
    <numFmt numFmtId="220" formatCode="[$-409]mmm\-yy;@"/>
  </numFmts>
  <fonts count="60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3" fillId="30" borderId="0" applyNumberFormat="0" applyBorder="0" applyAlignment="0" applyProtection="0"/>
    <xf numFmtId="9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66">
    <xf numFmtId="206" fontId="0" fillId="0" borderId="0" xfId="0" applyAlignment="1">
      <alignment/>
    </xf>
    <xf numFmtId="206" fontId="7" fillId="0" borderId="0" xfId="0" applyFont="1" applyAlignment="1">
      <alignment/>
    </xf>
    <xf numFmtId="17" fontId="7" fillId="0" borderId="10" xfId="0" applyNumberFormat="1" applyFont="1" applyBorder="1" applyAlignment="1">
      <alignment horizontal="left"/>
    </xf>
    <xf numFmtId="211" fontId="7" fillId="0" borderId="10" xfId="0" applyNumberFormat="1" applyFont="1" applyBorder="1" applyAlignment="1">
      <alignment horizontal="right"/>
    </xf>
    <xf numFmtId="208" fontId="4" fillId="0" borderId="10" xfId="47" applyNumberFormat="1" applyFont="1" applyBorder="1" applyAlignment="1">
      <alignment/>
    </xf>
    <xf numFmtId="208" fontId="7" fillId="0" borderId="10" xfId="47" applyNumberFormat="1" applyFont="1" applyBorder="1" applyAlignment="1">
      <alignment horizontal="fill"/>
    </xf>
    <xf numFmtId="211" fontId="7" fillId="0" borderId="10" xfId="0" applyNumberFormat="1" applyFont="1" applyFill="1" applyBorder="1" applyAlignment="1">
      <alignment horizontal="right"/>
    </xf>
    <xf numFmtId="206" fontId="53" fillId="0" borderId="0" xfId="0" applyFont="1" applyAlignment="1">
      <alignment/>
    </xf>
    <xf numFmtId="206" fontId="54" fillId="0" borderId="0" xfId="0" applyFont="1" applyAlignment="1">
      <alignment/>
    </xf>
    <xf numFmtId="206" fontId="55" fillId="0" borderId="0" xfId="0" applyFont="1" applyAlignment="1">
      <alignment/>
    </xf>
    <xf numFmtId="206" fontId="56" fillId="33" borderId="11" xfId="0" applyFont="1" applyFill="1" applyBorder="1" applyAlignment="1">
      <alignment/>
    </xf>
    <xf numFmtId="0" fontId="57" fillId="6" borderId="0" xfId="45" applyFont="1" applyFill="1" applyAlignment="1" applyProtection="1">
      <alignment/>
      <protection/>
    </xf>
    <xf numFmtId="206" fontId="53" fillId="6" borderId="0" xfId="0" applyFont="1" applyFill="1" applyAlignment="1">
      <alignment/>
    </xf>
    <xf numFmtId="49" fontId="53" fillId="6" borderId="0" xfId="0" applyNumberFormat="1" applyFont="1" applyFill="1" applyAlignment="1">
      <alignment horizontal="right"/>
    </xf>
    <xf numFmtId="49" fontId="53" fillId="6" borderId="0" xfId="0" applyNumberFormat="1" applyFont="1" applyFill="1" applyAlignment="1" quotePrefix="1">
      <alignment horizontal="right"/>
    </xf>
    <xf numFmtId="206" fontId="58" fillId="6" borderId="12" xfId="0" applyFont="1" applyFill="1" applyBorder="1" applyAlignment="1">
      <alignment/>
    </xf>
    <xf numFmtId="206" fontId="53" fillId="6" borderId="12" xfId="0" applyFont="1" applyFill="1" applyBorder="1" applyAlignment="1">
      <alignment/>
    </xf>
    <xf numFmtId="218" fontId="53" fillId="0" borderId="0" xfId="0" applyNumberFormat="1" applyFont="1" applyAlignment="1">
      <alignment horizontal="left"/>
    </xf>
    <xf numFmtId="206" fontId="2" fillId="0" borderId="0" xfId="45" applyNumberFormat="1" applyAlignment="1" applyProtection="1">
      <alignment/>
      <protection/>
    </xf>
    <xf numFmtId="206" fontId="59" fillId="0" borderId="0" xfId="0" applyFont="1" applyBorder="1" applyAlignment="1">
      <alignment horizontal="center"/>
    </xf>
    <xf numFmtId="206" fontId="33" fillId="0" borderId="10" xfId="0" applyFont="1" applyBorder="1" applyAlignment="1" quotePrefix="1">
      <alignment/>
    </xf>
    <xf numFmtId="206" fontId="33" fillId="0" borderId="10" xfId="0" applyFont="1" applyBorder="1" applyAlignment="1">
      <alignment horizontal="fill"/>
    </xf>
    <xf numFmtId="206" fontId="0" fillId="0" borderId="0" xfId="0" applyBorder="1" applyAlignment="1">
      <alignment/>
    </xf>
    <xf numFmtId="206" fontId="2" fillId="0" borderId="0" xfId="45" applyNumberFormat="1" applyBorder="1" applyAlignment="1" applyProtection="1">
      <alignment/>
      <protection/>
    </xf>
    <xf numFmtId="219" fontId="34" fillId="0" borderId="10" xfId="47" applyNumberFormat="1" applyFont="1" applyBorder="1" applyAlignment="1">
      <alignment horizontal="left"/>
    </xf>
    <xf numFmtId="206" fontId="33" fillId="0" borderId="10" xfId="0" applyFont="1" applyBorder="1" applyAlignment="1">
      <alignment horizontal="left"/>
    </xf>
    <xf numFmtId="206" fontId="33" fillId="0" borderId="10" xfId="0" applyFont="1" applyBorder="1" applyAlignment="1" quotePrefix="1">
      <alignment horizontal="left"/>
    </xf>
    <xf numFmtId="211" fontId="7" fillId="0" borderId="10" xfId="0" applyNumberFormat="1" applyFont="1" applyFill="1" applyBorder="1" applyAlignment="1">
      <alignment/>
    </xf>
    <xf numFmtId="206" fontId="5" fillId="0" borderId="0" xfId="0" applyFont="1" applyAlignment="1">
      <alignment horizontal="justify" vertical="center"/>
    </xf>
    <xf numFmtId="220" fontId="53" fillId="6" borderId="0" xfId="0" applyNumberFormat="1" applyFont="1" applyFill="1" applyAlignment="1">
      <alignment horizontal="right"/>
    </xf>
    <xf numFmtId="211" fontId="7" fillId="0" borderId="10" xfId="0" applyNumberFormat="1" applyFont="1" applyBorder="1" applyAlignment="1">
      <alignment/>
    </xf>
    <xf numFmtId="203" fontId="4" fillId="0" borderId="10" xfId="47" applyFont="1" applyBorder="1" applyAlignment="1">
      <alignment/>
    </xf>
    <xf numFmtId="206" fontId="35" fillId="0" borderId="0" xfId="0" applyFont="1" applyBorder="1" applyAlignment="1">
      <alignment/>
    </xf>
    <xf numFmtId="206" fontId="35" fillId="34" borderId="10" xfId="0" applyFont="1" applyFill="1" applyBorder="1" applyAlignment="1">
      <alignment horizontal="center" vertical="center" wrapText="1"/>
    </xf>
    <xf numFmtId="206" fontId="33" fillId="0" borderId="0" xfId="0" applyFont="1" applyAlignment="1">
      <alignment/>
    </xf>
    <xf numFmtId="206" fontId="35" fillId="34" borderId="10" xfId="0" applyFont="1" applyFill="1" applyBorder="1" applyAlignment="1">
      <alignment vertical="center" wrapText="1"/>
    </xf>
    <xf numFmtId="206" fontId="33" fillId="0" borderId="0" xfId="0" applyFont="1" applyBorder="1" applyAlignment="1">
      <alignment/>
    </xf>
    <xf numFmtId="206" fontId="33" fillId="0" borderId="0" xfId="0" applyFont="1" applyBorder="1" applyAlignment="1">
      <alignment horizontal="fill"/>
    </xf>
    <xf numFmtId="211" fontId="7" fillId="35" borderId="10" xfId="0" applyNumberFormat="1" applyFont="1" applyFill="1" applyBorder="1" applyAlignment="1">
      <alignment horizontal="right"/>
    </xf>
    <xf numFmtId="17" fontId="7" fillId="0" borderId="13" xfId="0" applyNumberFormat="1" applyFont="1" applyBorder="1" applyAlignment="1">
      <alignment horizontal="left"/>
    </xf>
    <xf numFmtId="216" fontId="7" fillId="0" borderId="10" xfId="0" applyNumberFormat="1" applyFont="1" applyBorder="1" applyAlignment="1">
      <alignment horizontal="left"/>
    </xf>
    <xf numFmtId="216" fontId="7" fillId="0" borderId="10" xfId="0" applyNumberFormat="1" applyFont="1" applyBorder="1" applyAlignment="1">
      <alignment horizontal="left" vertical="center"/>
    </xf>
    <xf numFmtId="203" fontId="4" fillId="0" borderId="10" xfId="47" applyFont="1" applyFill="1" applyBorder="1" applyAlignment="1">
      <alignment/>
    </xf>
    <xf numFmtId="211" fontId="7" fillId="0" borderId="10" xfId="0" applyNumberFormat="1" applyFont="1" applyBorder="1" applyAlignment="1">
      <alignment horizontal="right" vertical="center"/>
    </xf>
    <xf numFmtId="17" fontId="7" fillId="0" borderId="13" xfId="0" applyNumberFormat="1" applyFont="1" applyBorder="1" applyAlignment="1">
      <alignment horizontal="left" vertical="center"/>
    </xf>
    <xf numFmtId="216" fontId="7" fillId="0" borderId="10" xfId="0" applyNumberFormat="1" applyFont="1" applyBorder="1" applyAlignment="1">
      <alignment horizontal="left" vertical="top"/>
    </xf>
    <xf numFmtId="208" fontId="7" fillId="0" borderId="10" xfId="47" applyNumberFormat="1" applyFont="1" applyFill="1" applyBorder="1" applyAlignment="1">
      <alignment horizontal="fill"/>
    </xf>
    <xf numFmtId="208" fontId="7" fillId="35" borderId="10" xfId="47" applyNumberFormat="1" applyFont="1" applyFill="1" applyBorder="1" applyAlignment="1">
      <alignment horizontal="fill"/>
    </xf>
    <xf numFmtId="206" fontId="0" fillId="0" borderId="0" xfId="0" applyAlignment="1">
      <alignment vertical="center"/>
    </xf>
    <xf numFmtId="206" fontId="33" fillId="36" borderId="14" xfId="0" applyFont="1" applyFill="1" applyBorder="1" applyAlignment="1">
      <alignment horizontal="center"/>
    </xf>
    <xf numFmtId="206" fontId="33" fillId="36" borderId="15" xfId="0" applyFont="1" applyFill="1" applyBorder="1" applyAlignment="1">
      <alignment horizontal="center"/>
    </xf>
    <xf numFmtId="206" fontId="33" fillId="36" borderId="16" xfId="0" applyFont="1" applyFill="1" applyBorder="1" applyAlignment="1">
      <alignment horizontal="center"/>
    </xf>
    <xf numFmtId="206" fontId="35" fillId="34" borderId="17" xfId="0" applyFont="1" applyFill="1" applyBorder="1" applyAlignment="1" quotePrefix="1">
      <alignment horizontal="center" vertical="center" wrapText="1"/>
    </xf>
    <xf numFmtId="206" fontId="35" fillId="0" borderId="0" xfId="0" applyFont="1" applyBorder="1" applyAlignment="1">
      <alignment horizontal="center"/>
    </xf>
    <xf numFmtId="206" fontId="35" fillId="34" borderId="10" xfId="0" applyFont="1" applyFill="1" applyBorder="1" applyAlignment="1">
      <alignment horizontal="center" vertical="center" wrapText="1"/>
    </xf>
    <xf numFmtId="205" fontId="34" fillId="0" borderId="10" xfId="0" applyNumberFormat="1" applyFont="1" applyBorder="1" applyAlignment="1" applyProtection="1">
      <alignment horizontal="left"/>
      <protection/>
    </xf>
    <xf numFmtId="205" fontId="34" fillId="0" borderId="16" xfId="0" applyNumberFormat="1" applyFont="1" applyBorder="1" applyAlignment="1" applyProtection="1">
      <alignment horizontal="left"/>
      <protection/>
    </xf>
    <xf numFmtId="206" fontId="35" fillId="34" borderId="14" xfId="0" applyFont="1" applyFill="1" applyBorder="1" applyAlignment="1">
      <alignment horizontal="center" vertical="center" wrapText="1"/>
    </xf>
    <xf numFmtId="206" fontId="35" fillId="34" borderId="16" xfId="0" applyFont="1" applyFill="1" applyBorder="1" applyAlignment="1">
      <alignment horizontal="center" vertical="center" wrapText="1"/>
    </xf>
    <xf numFmtId="205" fontId="34" fillId="0" borderId="18" xfId="0" applyNumberFormat="1" applyFont="1" applyBorder="1" applyAlignment="1" applyProtection="1">
      <alignment horizontal="left"/>
      <protection/>
    </xf>
    <xf numFmtId="205" fontId="34" fillId="0" borderId="19" xfId="0" applyNumberFormat="1" applyFont="1" applyBorder="1" applyAlignment="1" applyProtection="1">
      <alignment horizontal="left"/>
      <protection/>
    </xf>
    <xf numFmtId="205" fontId="34" fillId="0" borderId="20" xfId="0" applyNumberFormat="1" applyFont="1" applyBorder="1" applyAlignment="1" applyProtection="1">
      <alignment horizontal="left"/>
      <protection/>
    </xf>
    <xf numFmtId="206" fontId="35" fillId="34" borderId="15" xfId="0" applyFont="1" applyFill="1" applyBorder="1" applyAlignment="1">
      <alignment horizontal="center" vertical="center" wrapText="1"/>
    </xf>
    <xf numFmtId="203" fontId="4" fillId="0" borderId="10" xfId="47" applyFont="1" applyFill="1" applyBorder="1" applyAlignment="1">
      <alignment horizontal="right"/>
    </xf>
    <xf numFmtId="208" fontId="7" fillId="35" borderId="10" xfId="47" applyNumberFormat="1" applyFont="1" applyFill="1" applyBorder="1" applyAlignment="1">
      <alignment horizontal="right"/>
    </xf>
    <xf numFmtId="208" fontId="7" fillId="0" borderId="10" xfId="47" applyNumberFormat="1" applyFont="1" applyFill="1" applyBorder="1" applyAlignment="1">
      <alignment horizontal="righ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66675</xdr:rowOff>
    </xdr:from>
    <xdr:to>
      <xdr:col>1</xdr:col>
      <xdr:colOff>1266825</xdr:colOff>
      <xdr:row>2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666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72"/>
  <sheetViews>
    <sheetView zoomScalePageLayoutView="0" workbookViewId="0" topLeftCell="A4">
      <selection activeCell="E13" sqref="E13"/>
    </sheetView>
  </sheetViews>
  <sheetFormatPr defaultColWidth="8.88671875" defaultRowHeight="15.75"/>
  <cols>
    <col min="1" max="1" width="4.21484375" style="7" customWidth="1"/>
    <col min="2" max="2" width="68.6640625" style="7" bestFit="1" customWidth="1"/>
    <col min="3" max="3" width="46.10546875" style="7" bestFit="1" customWidth="1"/>
    <col min="4" max="4" width="17.10546875" style="7" bestFit="1" customWidth="1"/>
    <col min="5" max="5" width="15.88671875" style="7" customWidth="1"/>
    <col min="6" max="16384" width="8.88671875" style="7" customWidth="1"/>
  </cols>
  <sheetData>
    <row r="2" ht="15.75">
      <c r="B2" s="28" t="s">
        <v>32</v>
      </c>
    </row>
    <row r="3" spans="2:3" ht="15.75">
      <c r="B3" s="28" t="s">
        <v>33</v>
      </c>
      <c r="C3"/>
    </row>
    <row r="4" ht="15.75">
      <c r="B4" s="28" t="s">
        <v>34</v>
      </c>
    </row>
    <row r="5" ht="15.75">
      <c r="B5" s="28" t="s">
        <v>35</v>
      </c>
    </row>
    <row r="7" ht="18.75">
      <c r="B7" s="8" t="s">
        <v>7</v>
      </c>
    </row>
    <row r="8" ht="18.75">
      <c r="B8" s="9" t="s">
        <v>22</v>
      </c>
    </row>
    <row r="10" ht="15.75">
      <c r="B10" s="7" t="s">
        <v>8</v>
      </c>
    </row>
    <row r="11" spans="2:5" ht="16.5" thickBot="1">
      <c r="B11" s="10" t="s">
        <v>9</v>
      </c>
      <c r="C11" s="10" t="s">
        <v>10</v>
      </c>
      <c r="D11" s="10" t="s">
        <v>11</v>
      </c>
      <c r="E11" s="10" t="s">
        <v>36</v>
      </c>
    </row>
    <row r="12" spans="2:5" ht="15.75">
      <c r="B12" s="11" t="s">
        <v>12</v>
      </c>
      <c r="C12" s="12" t="s">
        <v>23</v>
      </c>
      <c r="D12" s="12" t="s">
        <v>12</v>
      </c>
      <c r="E12" s="29">
        <v>44652</v>
      </c>
    </row>
    <row r="13" spans="2:5" ht="15.75">
      <c r="B13" s="11" t="s">
        <v>13</v>
      </c>
      <c r="C13" s="12" t="s">
        <v>24</v>
      </c>
      <c r="D13" s="12" t="s">
        <v>13</v>
      </c>
      <c r="E13" s="14" t="s">
        <v>109</v>
      </c>
    </row>
    <row r="14" spans="2:5" ht="15.75">
      <c r="B14" s="11" t="s">
        <v>14</v>
      </c>
      <c r="C14" s="12" t="s">
        <v>25</v>
      </c>
      <c r="D14" s="12" t="s">
        <v>14</v>
      </c>
      <c r="E14" s="13" t="s">
        <v>106</v>
      </c>
    </row>
    <row r="15" spans="2:5" ht="16.5" thickBot="1">
      <c r="B15" s="15"/>
      <c r="C15" s="16"/>
      <c r="D15" s="16"/>
      <c r="E15" s="16"/>
    </row>
    <row r="17" spans="2:3" ht="15.75">
      <c r="B17" s="7" t="s">
        <v>15</v>
      </c>
      <c r="C17" s="17"/>
    </row>
    <row r="18" spans="2:3" ht="15.75">
      <c r="B18" s="7" t="s">
        <v>16</v>
      </c>
      <c r="C18" s="17"/>
    </row>
    <row r="20" spans="2:3" ht="15.75">
      <c r="B20" s="7" t="s">
        <v>17</v>
      </c>
      <c r="C20" s="7" t="s">
        <v>31</v>
      </c>
    </row>
    <row r="21" spans="2:3" ht="15.75">
      <c r="B21" s="7" t="s">
        <v>18</v>
      </c>
      <c r="C21" s="18" t="s">
        <v>19</v>
      </c>
    </row>
    <row r="24" ht="15.75">
      <c r="B24" s="19" t="s">
        <v>20</v>
      </c>
    </row>
    <row r="25" spans="2:3" ht="18.75">
      <c r="B25" s="49" t="s">
        <v>28</v>
      </c>
      <c r="C25" s="20" t="s">
        <v>26</v>
      </c>
    </row>
    <row r="26" spans="2:3" ht="18.75">
      <c r="B26" s="50"/>
      <c r="C26" s="21" t="s">
        <v>27</v>
      </c>
    </row>
    <row r="27" spans="2:3" ht="18.75">
      <c r="B27" s="51"/>
      <c r="C27" s="20" t="s">
        <v>21</v>
      </c>
    </row>
    <row r="28" spans="2:3" ht="18.75">
      <c r="B28" s="49" t="s">
        <v>2</v>
      </c>
      <c r="C28" s="25" t="s">
        <v>3</v>
      </c>
    </row>
    <row r="29" spans="2:3" ht="18.75">
      <c r="B29" s="50"/>
      <c r="C29" s="25" t="s">
        <v>4</v>
      </c>
    </row>
    <row r="30" spans="2:3" ht="18.75">
      <c r="B30" s="51"/>
      <c r="C30" s="26" t="s">
        <v>21</v>
      </c>
    </row>
    <row r="31" spans="2:3" ht="18.75">
      <c r="B31" s="49" t="s">
        <v>29</v>
      </c>
      <c r="C31" s="20" t="s">
        <v>30</v>
      </c>
    </row>
    <row r="32" spans="2:3" ht="18.75">
      <c r="B32" s="51"/>
      <c r="C32" s="20" t="s">
        <v>2</v>
      </c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</sheetData>
  <sheetProtection/>
  <mergeCells count="3">
    <mergeCell ref="B25:B27"/>
    <mergeCell ref="B28:B30"/>
    <mergeCell ref="B31:B32"/>
  </mergeCells>
  <hyperlinks>
    <hyperlink ref="B12" location="Mensuelle!A1" display="Mensuelle"/>
    <hyperlink ref="B13" location="Trimestrielle!A1" display="Trimestrielle"/>
    <hyperlink ref="B14" location="Annuelle!A1" display="Annuelle"/>
    <hyperlink ref="C21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215"/>
  <sheetViews>
    <sheetView tabSelected="1" zoomScalePageLayoutView="0" workbookViewId="0" topLeftCell="A1">
      <pane xSplit="1" ySplit="6" topLeftCell="B20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214" sqref="H214"/>
    </sheetView>
  </sheetViews>
  <sheetFormatPr defaultColWidth="8.88671875" defaultRowHeight="15.75"/>
  <cols>
    <col min="1" max="1" width="22.6640625" style="0" customWidth="1"/>
    <col min="2" max="2" width="10.77734375" style="0" customWidth="1"/>
    <col min="3" max="3" width="15.4453125" style="0" bestFit="1" customWidth="1"/>
    <col min="4" max="4" width="7.99609375" style="0" bestFit="1" customWidth="1"/>
    <col min="5" max="5" width="14.10546875" style="0" customWidth="1"/>
    <col min="6" max="6" width="15.5546875" style="0" bestFit="1" customWidth="1"/>
    <col min="7" max="7" width="7.77734375" style="0" customWidth="1"/>
    <col min="8" max="8" width="9.3359375" style="0" customWidth="1"/>
    <col min="9" max="9" width="8.88671875" style="0" customWidth="1"/>
    <col min="10" max="10" width="9.4453125" style="0" bestFit="1" customWidth="1"/>
  </cols>
  <sheetData>
    <row r="1" spans="1:8" ht="15.75">
      <c r="A1" s="23" t="s">
        <v>6</v>
      </c>
      <c r="B1" s="22"/>
      <c r="C1" s="22"/>
      <c r="D1" s="22"/>
      <c r="E1" s="22"/>
      <c r="F1" s="22"/>
      <c r="G1" s="22"/>
      <c r="H1" s="22"/>
    </row>
    <row r="2" spans="1:8" s="34" customFormat="1" ht="18.75">
      <c r="A2" s="36"/>
      <c r="B2" s="53" t="s">
        <v>5</v>
      </c>
      <c r="C2" s="53"/>
      <c r="D2" s="53"/>
      <c r="E2" s="53"/>
      <c r="F2" s="53"/>
      <c r="G2" s="53"/>
      <c r="H2" s="53"/>
    </row>
    <row r="3" spans="1:8" s="34" customFormat="1" ht="18.75">
      <c r="A3" s="36"/>
      <c r="B3" s="37"/>
      <c r="C3" s="37"/>
      <c r="D3" s="37"/>
      <c r="E3" s="37"/>
      <c r="F3" s="37"/>
      <c r="G3" s="37"/>
      <c r="H3" s="37"/>
    </row>
    <row r="4" spans="1:8" s="34" customFormat="1" ht="18.75">
      <c r="A4" s="36"/>
      <c r="B4" s="36"/>
      <c r="C4" s="36"/>
      <c r="D4" s="36"/>
      <c r="E4" s="36"/>
      <c r="F4" s="36"/>
      <c r="G4" s="36"/>
      <c r="H4" s="36"/>
    </row>
    <row r="5" spans="1:8" s="34" customFormat="1" ht="31.5" customHeight="1">
      <c r="A5" s="52" t="s">
        <v>37</v>
      </c>
      <c r="B5" s="54" t="s">
        <v>1</v>
      </c>
      <c r="C5" s="54"/>
      <c r="D5" s="54"/>
      <c r="E5" s="54" t="s">
        <v>2</v>
      </c>
      <c r="F5" s="54"/>
      <c r="G5" s="54"/>
      <c r="H5" s="57" t="s">
        <v>0</v>
      </c>
    </row>
    <row r="6" spans="1:8" s="34" customFormat="1" ht="26.25" customHeight="1">
      <c r="A6" s="52"/>
      <c r="B6" s="35" t="s">
        <v>26</v>
      </c>
      <c r="C6" s="35" t="s">
        <v>27</v>
      </c>
      <c r="D6" s="35" t="s">
        <v>21</v>
      </c>
      <c r="E6" s="35" t="s">
        <v>3</v>
      </c>
      <c r="F6" s="35" t="s">
        <v>4</v>
      </c>
      <c r="G6" s="35" t="s">
        <v>21</v>
      </c>
      <c r="H6" s="58"/>
    </row>
    <row r="7" spans="1:8" ht="15.75">
      <c r="A7" s="2">
        <v>38353</v>
      </c>
      <c r="B7" s="6">
        <v>8.3</v>
      </c>
      <c r="C7" s="6">
        <v>280.6</v>
      </c>
      <c r="D7" s="30">
        <f aca="true" t="shared" si="0" ref="D7:D70">+B7+C7</f>
        <v>288.90000000000003</v>
      </c>
      <c r="E7" s="27">
        <v>14220.4</v>
      </c>
      <c r="F7" s="27">
        <v>3066.7</v>
      </c>
      <c r="G7" s="30">
        <f aca="true" t="shared" si="1" ref="G7:G66">+E7+F7</f>
        <v>17287.1</v>
      </c>
      <c r="H7" s="30">
        <f aca="true" t="shared" si="2" ref="H7:H66">+D7+G7</f>
        <v>17576</v>
      </c>
    </row>
    <row r="8" spans="1:8" ht="15.75">
      <c r="A8" s="2">
        <v>38384</v>
      </c>
      <c r="B8" s="6">
        <v>348.4</v>
      </c>
      <c r="C8" s="6">
        <v>294.9</v>
      </c>
      <c r="D8" s="30">
        <f t="shared" si="0"/>
        <v>643.3</v>
      </c>
      <c r="E8" s="27">
        <v>4714.5</v>
      </c>
      <c r="F8" s="27">
        <v>3077</v>
      </c>
      <c r="G8" s="30">
        <f t="shared" si="1"/>
        <v>7791.5</v>
      </c>
      <c r="H8" s="30">
        <f t="shared" si="2"/>
        <v>8434.8</v>
      </c>
    </row>
    <row r="9" spans="1:8" ht="15.75">
      <c r="A9" s="2">
        <v>38412</v>
      </c>
      <c r="B9" s="6">
        <v>35.6</v>
      </c>
      <c r="C9" s="6">
        <v>458.8</v>
      </c>
      <c r="D9" s="30">
        <f t="shared" si="0"/>
        <v>494.40000000000003</v>
      </c>
      <c r="E9" s="27">
        <v>4231.9</v>
      </c>
      <c r="F9" s="27">
        <v>3323.2</v>
      </c>
      <c r="G9" s="30">
        <f t="shared" si="1"/>
        <v>7555.099999999999</v>
      </c>
      <c r="H9" s="30">
        <f t="shared" si="2"/>
        <v>8049.499999999999</v>
      </c>
    </row>
    <row r="10" spans="1:8" ht="15.75">
      <c r="A10" s="2">
        <v>38443</v>
      </c>
      <c r="B10" s="6">
        <v>0</v>
      </c>
      <c r="C10" s="6">
        <v>354.9</v>
      </c>
      <c r="D10" s="30">
        <f t="shared" si="0"/>
        <v>354.9</v>
      </c>
      <c r="E10" s="27">
        <v>1881.3</v>
      </c>
      <c r="F10" s="27">
        <v>2397.2</v>
      </c>
      <c r="G10" s="30">
        <f t="shared" si="1"/>
        <v>4278.5</v>
      </c>
      <c r="H10" s="30">
        <f t="shared" si="2"/>
        <v>4633.4</v>
      </c>
    </row>
    <row r="11" spans="1:8" ht="15.75">
      <c r="A11" s="2">
        <v>38473</v>
      </c>
      <c r="B11" s="6">
        <v>197.3</v>
      </c>
      <c r="C11" s="6">
        <v>840.3</v>
      </c>
      <c r="D11" s="30">
        <f t="shared" si="0"/>
        <v>1037.6</v>
      </c>
      <c r="E11" s="27">
        <v>4138.3</v>
      </c>
      <c r="F11" s="27">
        <v>4084.4</v>
      </c>
      <c r="G11" s="30">
        <f t="shared" si="1"/>
        <v>8222.7</v>
      </c>
      <c r="H11" s="30">
        <f t="shared" si="2"/>
        <v>9260.300000000001</v>
      </c>
    </row>
    <row r="12" spans="1:8" ht="15.75">
      <c r="A12" s="2">
        <v>38504</v>
      </c>
      <c r="B12" s="6">
        <v>5038</v>
      </c>
      <c r="C12" s="6">
        <v>416.9</v>
      </c>
      <c r="D12" s="30">
        <f t="shared" si="0"/>
        <v>5454.9</v>
      </c>
      <c r="E12" s="27">
        <v>2600.3</v>
      </c>
      <c r="F12" s="27">
        <v>6713.1</v>
      </c>
      <c r="G12" s="30">
        <f t="shared" si="1"/>
        <v>9313.400000000001</v>
      </c>
      <c r="H12" s="30">
        <f t="shared" si="2"/>
        <v>14768.300000000001</v>
      </c>
    </row>
    <row r="13" spans="1:8" ht="15.75">
      <c r="A13" s="2">
        <v>38534</v>
      </c>
      <c r="B13" s="6">
        <v>1226.1</v>
      </c>
      <c r="C13" s="6">
        <v>433.4</v>
      </c>
      <c r="D13" s="30">
        <f t="shared" si="0"/>
        <v>1659.5</v>
      </c>
      <c r="E13" s="27">
        <v>4181.6</v>
      </c>
      <c r="F13" s="27">
        <v>3017.1</v>
      </c>
      <c r="G13" s="30">
        <f t="shared" si="1"/>
        <v>7198.700000000001</v>
      </c>
      <c r="H13" s="30">
        <f t="shared" si="2"/>
        <v>8858.2</v>
      </c>
    </row>
    <row r="14" spans="1:8" ht="15.75">
      <c r="A14" s="2">
        <v>38565</v>
      </c>
      <c r="B14" s="6">
        <v>214.2</v>
      </c>
      <c r="C14" s="6">
        <v>404.1</v>
      </c>
      <c r="D14" s="30">
        <f t="shared" si="0"/>
        <v>618.3</v>
      </c>
      <c r="E14" s="27">
        <v>4017.3</v>
      </c>
      <c r="F14" s="27">
        <v>3825.9</v>
      </c>
      <c r="G14" s="30">
        <f t="shared" si="1"/>
        <v>7843.200000000001</v>
      </c>
      <c r="H14" s="30">
        <f t="shared" si="2"/>
        <v>8461.5</v>
      </c>
    </row>
    <row r="15" spans="1:8" ht="15.75">
      <c r="A15" s="2">
        <v>38596</v>
      </c>
      <c r="B15" s="6">
        <v>0</v>
      </c>
      <c r="C15" s="6">
        <v>478.1</v>
      </c>
      <c r="D15" s="30">
        <f t="shared" si="0"/>
        <v>478.1</v>
      </c>
      <c r="E15" s="27">
        <v>3602.8</v>
      </c>
      <c r="F15" s="27">
        <v>2894.8</v>
      </c>
      <c r="G15" s="30">
        <f t="shared" si="1"/>
        <v>6497.6</v>
      </c>
      <c r="H15" s="30">
        <f t="shared" si="2"/>
        <v>6975.700000000001</v>
      </c>
    </row>
    <row r="16" spans="1:8" ht="15.75">
      <c r="A16" s="2">
        <v>38626</v>
      </c>
      <c r="B16" s="6">
        <v>380.4</v>
      </c>
      <c r="C16" s="6">
        <v>381.8</v>
      </c>
      <c r="D16" s="30">
        <f t="shared" si="0"/>
        <v>762.2</v>
      </c>
      <c r="E16" s="27">
        <v>17169.7</v>
      </c>
      <c r="F16" s="27">
        <v>1226</v>
      </c>
      <c r="G16" s="30">
        <f t="shared" si="1"/>
        <v>18395.7</v>
      </c>
      <c r="H16" s="30">
        <f t="shared" si="2"/>
        <v>19157.9</v>
      </c>
    </row>
    <row r="17" spans="1:8" ht="15.75">
      <c r="A17" s="2">
        <v>38657</v>
      </c>
      <c r="B17" s="6">
        <v>20</v>
      </c>
      <c r="C17" s="6">
        <v>375.7</v>
      </c>
      <c r="D17" s="30">
        <f t="shared" si="0"/>
        <v>395.7</v>
      </c>
      <c r="E17" s="27">
        <f>4698.9-2077.1</f>
        <v>2621.7999999999997</v>
      </c>
      <c r="F17" s="27">
        <v>3544.1</v>
      </c>
      <c r="G17" s="30">
        <f t="shared" si="1"/>
        <v>6165.9</v>
      </c>
      <c r="H17" s="30">
        <f t="shared" si="2"/>
        <v>6561.599999999999</v>
      </c>
    </row>
    <row r="18" spans="1:8" ht="18">
      <c r="A18" s="2">
        <v>38687</v>
      </c>
      <c r="B18" s="6">
        <v>602.6</v>
      </c>
      <c r="C18" s="6">
        <f>416.5+4420.2</f>
        <v>4836.7</v>
      </c>
      <c r="D18" s="30">
        <f t="shared" si="0"/>
        <v>5439.3</v>
      </c>
      <c r="E18" s="4">
        <v>0</v>
      </c>
      <c r="F18" s="27">
        <v>2450.6</v>
      </c>
      <c r="G18" s="30">
        <f t="shared" si="1"/>
        <v>2450.6</v>
      </c>
      <c r="H18" s="30">
        <f t="shared" si="2"/>
        <v>7889.9</v>
      </c>
    </row>
    <row r="19" spans="1:8" ht="18">
      <c r="A19" s="2">
        <v>38718</v>
      </c>
      <c r="B19" s="3">
        <v>11</v>
      </c>
      <c r="C19" s="3">
        <v>377.2</v>
      </c>
      <c r="D19" s="30">
        <f t="shared" si="0"/>
        <v>388.2</v>
      </c>
      <c r="E19" s="4">
        <v>0</v>
      </c>
      <c r="F19" s="3">
        <v>6685.3</v>
      </c>
      <c r="G19" s="30">
        <f t="shared" si="1"/>
        <v>6685.3</v>
      </c>
      <c r="H19" s="30">
        <f t="shared" si="2"/>
        <v>7073.5</v>
      </c>
    </row>
    <row r="20" spans="1:8" ht="18">
      <c r="A20" s="2">
        <v>38749</v>
      </c>
      <c r="B20" s="3">
        <v>100.1</v>
      </c>
      <c r="C20" s="3">
        <v>369.1</v>
      </c>
      <c r="D20" s="30">
        <f t="shared" si="0"/>
        <v>469.20000000000005</v>
      </c>
      <c r="E20" s="4">
        <v>0</v>
      </c>
      <c r="F20" s="3">
        <v>573.6</v>
      </c>
      <c r="G20" s="30">
        <f t="shared" si="1"/>
        <v>573.6</v>
      </c>
      <c r="H20" s="30">
        <f t="shared" si="2"/>
        <v>1042.8000000000002</v>
      </c>
    </row>
    <row r="21" spans="1:8" ht="18">
      <c r="A21" s="2">
        <v>38777</v>
      </c>
      <c r="B21" s="3">
        <v>0</v>
      </c>
      <c r="C21" s="3">
        <v>584</v>
      </c>
      <c r="D21" s="30">
        <f t="shared" si="0"/>
        <v>584</v>
      </c>
      <c r="E21" s="4">
        <v>0</v>
      </c>
      <c r="F21" s="3">
        <v>880.2</v>
      </c>
      <c r="G21" s="30">
        <f t="shared" si="1"/>
        <v>880.2</v>
      </c>
      <c r="H21" s="30">
        <f t="shared" si="2"/>
        <v>1464.2</v>
      </c>
    </row>
    <row r="22" spans="1:8" ht="18">
      <c r="A22" s="2">
        <v>38808</v>
      </c>
      <c r="B22" s="3">
        <v>124.1</v>
      </c>
      <c r="C22" s="3">
        <v>511.1</v>
      </c>
      <c r="D22" s="30">
        <f t="shared" si="0"/>
        <v>635.2</v>
      </c>
      <c r="E22" s="4">
        <v>0</v>
      </c>
      <c r="F22" s="3">
        <v>4358.8</v>
      </c>
      <c r="G22" s="30">
        <f t="shared" si="1"/>
        <v>4358.8</v>
      </c>
      <c r="H22" s="30">
        <f t="shared" si="2"/>
        <v>4994</v>
      </c>
    </row>
    <row r="23" spans="1:8" ht="15.75">
      <c r="A23" s="2">
        <v>38838</v>
      </c>
      <c r="B23" s="3">
        <v>199.4</v>
      </c>
      <c r="C23" s="3">
        <v>470.8</v>
      </c>
      <c r="D23" s="30">
        <f t="shared" si="0"/>
        <v>670.2</v>
      </c>
      <c r="E23" s="3">
        <v>2375.6</v>
      </c>
      <c r="F23" s="3">
        <v>2731.5</v>
      </c>
      <c r="G23" s="30">
        <f t="shared" si="1"/>
        <v>5107.1</v>
      </c>
      <c r="H23" s="30">
        <f t="shared" si="2"/>
        <v>5777.3</v>
      </c>
    </row>
    <row r="24" spans="1:8" ht="15.75">
      <c r="A24" s="2">
        <v>38869</v>
      </c>
      <c r="B24" s="3">
        <v>8617.4</v>
      </c>
      <c r="C24" s="3">
        <v>343.6</v>
      </c>
      <c r="D24" s="30">
        <f t="shared" si="0"/>
        <v>8961</v>
      </c>
      <c r="E24" s="3">
        <v>2260.2</v>
      </c>
      <c r="F24" s="3">
        <v>2332.9</v>
      </c>
      <c r="G24" s="30">
        <f t="shared" si="1"/>
        <v>4593.1</v>
      </c>
      <c r="H24" s="30">
        <f t="shared" si="2"/>
        <v>13554.1</v>
      </c>
    </row>
    <row r="25" spans="1:8" ht="15.75">
      <c r="A25" s="2">
        <v>38899</v>
      </c>
      <c r="B25" s="3">
        <v>236.4</v>
      </c>
      <c r="C25" s="3">
        <v>327.9</v>
      </c>
      <c r="D25" s="30">
        <f t="shared" si="0"/>
        <v>564.3</v>
      </c>
      <c r="E25" s="3">
        <v>2.7</v>
      </c>
      <c r="F25" s="3">
        <v>13226.6</v>
      </c>
      <c r="G25" s="30">
        <f t="shared" si="1"/>
        <v>13229.300000000001</v>
      </c>
      <c r="H25" s="30">
        <f t="shared" si="2"/>
        <v>13793.6</v>
      </c>
    </row>
    <row r="26" spans="1:8" ht="18">
      <c r="A26" s="2">
        <v>38930</v>
      </c>
      <c r="B26" s="3">
        <v>115</v>
      </c>
      <c r="C26" s="3">
        <v>465.7</v>
      </c>
      <c r="D26" s="30">
        <f t="shared" si="0"/>
        <v>580.7</v>
      </c>
      <c r="E26" s="4">
        <v>0</v>
      </c>
      <c r="F26" s="3">
        <v>2120.3</v>
      </c>
      <c r="G26" s="30">
        <f t="shared" si="1"/>
        <v>2120.3</v>
      </c>
      <c r="H26" s="30">
        <f t="shared" si="2"/>
        <v>2701</v>
      </c>
    </row>
    <row r="27" spans="1:8" ht="18">
      <c r="A27" s="2">
        <v>38961</v>
      </c>
      <c r="B27" s="3">
        <v>200</v>
      </c>
      <c r="C27" s="3">
        <v>415.4</v>
      </c>
      <c r="D27" s="30">
        <f t="shared" si="0"/>
        <v>615.4</v>
      </c>
      <c r="E27" s="4">
        <v>0</v>
      </c>
      <c r="F27" s="3">
        <v>0.1</v>
      </c>
      <c r="G27" s="30">
        <f t="shared" si="1"/>
        <v>0.1</v>
      </c>
      <c r="H27" s="30">
        <f t="shared" si="2"/>
        <v>615.5</v>
      </c>
    </row>
    <row r="28" spans="1:8" ht="18">
      <c r="A28" s="2">
        <v>38991</v>
      </c>
      <c r="B28" s="3">
        <v>0</v>
      </c>
      <c r="C28" s="3">
        <v>429.1</v>
      </c>
      <c r="D28" s="30">
        <f t="shared" si="0"/>
        <v>429.1</v>
      </c>
      <c r="E28" s="4">
        <v>0</v>
      </c>
      <c r="F28" s="3">
        <v>1.1</v>
      </c>
      <c r="G28" s="30">
        <f t="shared" si="1"/>
        <v>1.1</v>
      </c>
      <c r="H28" s="30">
        <f t="shared" si="2"/>
        <v>430.20000000000005</v>
      </c>
    </row>
    <row r="29" spans="1:8" ht="18">
      <c r="A29" s="2">
        <v>39022</v>
      </c>
      <c r="B29" s="3">
        <v>0</v>
      </c>
      <c r="C29" s="3">
        <v>407</v>
      </c>
      <c r="D29" s="30">
        <f t="shared" si="0"/>
        <v>407</v>
      </c>
      <c r="E29" s="4">
        <v>0</v>
      </c>
      <c r="F29" s="3">
        <v>2.1</v>
      </c>
      <c r="G29" s="30">
        <f t="shared" si="1"/>
        <v>2.1</v>
      </c>
      <c r="H29" s="30">
        <f t="shared" si="2"/>
        <v>409.1</v>
      </c>
    </row>
    <row r="30" spans="1:8" ht="15.75">
      <c r="A30" s="2">
        <v>39052</v>
      </c>
      <c r="B30" s="3">
        <v>0</v>
      </c>
      <c r="C30" s="3">
        <v>5085.4</v>
      </c>
      <c r="D30" s="30">
        <f t="shared" si="0"/>
        <v>5085.4</v>
      </c>
      <c r="E30" s="3">
        <v>67061.5</v>
      </c>
      <c r="F30" s="3">
        <v>0</v>
      </c>
      <c r="G30" s="30">
        <f t="shared" si="1"/>
        <v>67061.5</v>
      </c>
      <c r="H30" s="30">
        <f t="shared" si="2"/>
        <v>72146.9</v>
      </c>
    </row>
    <row r="31" spans="1:8" ht="18">
      <c r="A31" s="2">
        <v>39083</v>
      </c>
      <c r="B31" s="3">
        <v>128.7</v>
      </c>
      <c r="C31" s="3">
        <v>491.5</v>
      </c>
      <c r="D31" s="30">
        <f t="shared" si="0"/>
        <v>620.2</v>
      </c>
      <c r="E31" s="4">
        <v>0</v>
      </c>
      <c r="F31" s="3">
        <v>13691.5</v>
      </c>
      <c r="G31" s="30">
        <f t="shared" si="1"/>
        <v>13691.5</v>
      </c>
      <c r="H31" s="30">
        <f t="shared" si="2"/>
        <v>14311.7</v>
      </c>
    </row>
    <row r="32" spans="1:8" ht="18">
      <c r="A32" s="2">
        <v>39114</v>
      </c>
      <c r="B32" s="3">
        <v>6.5</v>
      </c>
      <c r="C32" s="3">
        <v>328.4</v>
      </c>
      <c r="D32" s="30">
        <f t="shared" si="0"/>
        <v>334.9</v>
      </c>
      <c r="E32" s="4">
        <v>0</v>
      </c>
      <c r="F32" s="3">
        <v>3593.4</v>
      </c>
      <c r="G32" s="30">
        <f t="shared" si="1"/>
        <v>3593.4</v>
      </c>
      <c r="H32" s="30">
        <f t="shared" si="2"/>
        <v>3928.3</v>
      </c>
    </row>
    <row r="33" spans="1:8" ht="18">
      <c r="A33" s="2">
        <v>39142</v>
      </c>
      <c r="B33" s="3">
        <v>0</v>
      </c>
      <c r="C33" s="3">
        <v>427.5</v>
      </c>
      <c r="D33" s="30">
        <f t="shared" si="0"/>
        <v>427.5</v>
      </c>
      <c r="E33" s="4">
        <v>0</v>
      </c>
      <c r="F33" s="3">
        <v>16537.7</v>
      </c>
      <c r="G33" s="30">
        <f t="shared" si="1"/>
        <v>16537.7</v>
      </c>
      <c r="H33" s="30">
        <f t="shared" si="2"/>
        <v>16965.2</v>
      </c>
    </row>
    <row r="34" spans="1:8" ht="15.75">
      <c r="A34" s="2">
        <v>39173</v>
      </c>
      <c r="B34" s="3">
        <v>7997.1</v>
      </c>
      <c r="C34" s="3">
        <v>442.9</v>
      </c>
      <c r="D34" s="30">
        <f t="shared" si="0"/>
        <v>8440</v>
      </c>
      <c r="E34" s="3">
        <v>21568.4</v>
      </c>
      <c r="F34" s="3">
        <v>2907.1</v>
      </c>
      <c r="G34" s="30">
        <f t="shared" si="1"/>
        <v>24475.5</v>
      </c>
      <c r="H34" s="30">
        <f t="shared" si="2"/>
        <v>32915.5</v>
      </c>
    </row>
    <row r="35" spans="1:8" ht="18">
      <c r="A35" s="2">
        <v>39203</v>
      </c>
      <c r="B35" s="3">
        <v>13.9</v>
      </c>
      <c r="C35" s="3">
        <v>468.8</v>
      </c>
      <c r="D35" s="30">
        <f t="shared" si="0"/>
        <v>482.7</v>
      </c>
      <c r="E35" s="4">
        <v>0</v>
      </c>
      <c r="F35" s="3">
        <v>2919.2</v>
      </c>
      <c r="G35" s="30">
        <f t="shared" si="1"/>
        <v>2919.2</v>
      </c>
      <c r="H35" s="30">
        <f t="shared" si="2"/>
        <v>3401.8999999999996</v>
      </c>
    </row>
    <row r="36" spans="1:8" ht="18">
      <c r="A36" s="2">
        <v>39234</v>
      </c>
      <c r="B36" s="3">
        <v>81.1</v>
      </c>
      <c r="C36" s="3">
        <v>562.7</v>
      </c>
      <c r="D36" s="30">
        <f t="shared" si="0"/>
        <v>643.8000000000001</v>
      </c>
      <c r="E36" s="4">
        <v>0</v>
      </c>
      <c r="F36" s="3">
        <v>1768.9</v>
      </c>
      <c r="G36" s="30">
        <f t="shared" si="1"/>
        <v>1768.9</v>
      </c>
      <c r="H36" s="30">
        <f t="shared" si="2"/>
        <v>2412.7000000000003</v>
      </c>
    </row>
    <row r="37" spans="1:8" ht="15.75">
      <c r="A37" s="2">
        <v>39264</v>
      </c>
      <c r="B37" s="3">
        <v>0</v>
      </c>
      <c r="C37" s="3">
        <v>522.6</v>
      </c>
      <c r="D37" s="30">
        <f t="shared" si="0"/>
        <v>522.6</v>
      </c>
      <c r="E37" s="3">
        <v>2606.7</v>
      </c>
      <c r="F37" s="3">
        <v>4956.1</v>
      </c>
      <c r="G37" s="30">
        <f t="shared" si="1"/>
        <v>7562.8</v>
      </c>
      <c r="H37" s="30">
        <f t="shared" si="2"/>
        <v>8085.400000000001</v>
      </c>
    </row>
    <row r="38" spans="1:8" ht="18">
      <c r="A38" s="2">
        <v>39295</v>
      </c>
      <c r="B38" s="3">
        <v>0</v>
      </c>
      <c r="C38" s="3">
        <v>420.2</v>
      </c>
      <c r="D38" s="30">
        <f t="shared" si="0"/>
        <v>420.2</v>
      </c>
      <c r="E38" s="4">
        <v>0</v>
      </c>
      <c r="F38" s="3">
        <v>4098.2</v>
      </c>
      <c r="G38" s="30">
        <f t="shared" si="1"/>
        <v>4098.2</v>
      </c>
      <c r="H38" s="30">
        <f t="shared" si="2"/>
        <v>4518.4</v>
      </c>
    </row>
    <row r="39" spans="1:8" ht="18">
      <c r="A39" s="2">
        <v>39326</v>
      </c>
      <c r="B39" s="3">
        <v>400</v>
      </c>
      <c r="C39" s="3">
        <v>547.6</v>
      </c>
      <c r="D39" s="30">
        <f t="shared" si="0"/>
        <v>947.6</v>
      </c>
      <c r="E39" s="4">
        <v>0</v>
      </c>
      <c r="F39" s="3">
        <v>1422.9</v>
      </c>
      <c r="G39" s="30">
        <f t="shared" si="1"/>
        <v>1422.9</v>
      </c>
      <c r="H39" s="30">
        <f t="shared" si="2"/>
        <v>2370.5</v>
      </c>
    </row>
    <row r="40" spans="1:8" ht="18">
      <c r="A40" s="2">
        <v>39356</v>
      </c>
      <c r="B40" s="3">
        <v>243</v>
      </c>
      <c r="C40" s="3">
        <v>381.8</v>
      </c>
      <c r="D40" s="30">
        <f t="shared" si="0"/>
        <v>624.8</v>
      </c>
      <c r="E40" s="4">
        <v>0</v>
      </c>
      <c r="F40" s="3">
        <v>8399.9</v>
      </c>
      <c r="G40" s="30">
        <f t="shared" si="1"/>
        <v>8399.9</v>
      </c>
      <c r="H40" s="30">
        <f t="shared" si="2"/>
        <v>9024.699999999999</v>
      </c>
    </row>
    <row r="41" spans="1:8" ht="18">
      <c r="A41" s="2">
        <v>39387</v>
      </c>
      <c r="B41" s="3">
        <v>0</v>
      </c>
      <c r="C41" s="3">
        <v>450.5</v>
      </c>
      <c r="D41" s="30">
        <f t="shared" si="0"/>
        <v>450.5</v>
      </c>
      <c r="E41" s="4">
        <v>0</v>
      </c>
      <c r="F41" s="3">
        <v>0.6</v>
      </c>
      <c r="G41" s="30">
        <f t="shared" si="1"/>
        <v>0.6</v>
      </c>
      <c r="H41" s="30">
        <f t="shared" si="2"/>
        <v>451.1</v>
      </c>
    </row>
    <row r="42" spans="1:8" ht="15.75">
      <c r="A42" s="2">
        <v>39417</v>
      </c>
      <c r="B42" s="3">
        <v>0</v>
      </c>
      <c r="C42" s="3">
        <v>1992.6</v>
      </c>
      <c r="D42" s="30">
        <f t="shared" si="0"/>
        <v>1992.6</v>
      </c>
      <c r="E42" s="3">
        <v>70342.3</v>
      </c>
      <c r="F42" s="3">
        <v>6851.9</v>
      </c>
      <c r="G42" s="30">
        <f t="shared" si="1"/>
        <v>77194.2</v>
      </c>
      <c r="H42" s="30">
        <f t="shared" si="2"/>
        <v>79186.8</v>
      </c>
    </row>
    <row r="43" spans="1:8" ht="15.75">
      <c r="A43" s="2">
        <v>39448</v>
      </c>
      <c r="B43" s="3">
        <v>5</v>
      </c>
      <c r="C43" s="3">
        <v>634</v>
      </c>
      <c r="D43" s="30">
        <f t="shared" si="0"/>
        <v>639</v>
      </c>
      <c r="E43" s="3">
        <v>10257.7</v>
      </c>
      <c r="F43" s="3">
        <v>2564.6</v>
      </c>
      <c r="G43" s="30">
        <f t="shared" si="1"/>
        <v>12822.300000000001</v>
      </c>
      <c r="H43" s="30">
        <f t="shared" si="2"/>
        <v>13461.300000000001</v>
      </c>
    </row>
    <row r="44" spans="1:8" ht="18">
      <c r="A44" s="2">
        <v>39479</v>
      </c>
      <c r="B44" s="3">
        <v>25</v>
      </c>
      <c r="C44" s="3">
        <v>386.5</v>
      </c>
      <c r="D44" s="30">
        <f t="shared" si="0"/>
        <v>411.5</v>
      </c>
      <c r="E44" s="4">
        <v>0</v>
      </c>
      <c r="F44" s="3">
        <v>1865.6</v>
      </c>
      <c r="G44" s="30">
        <f t="shared" si="1"/>
        <v>1865.6</v>
      </c>
      <c r="H44" s="30">
        <f t="shared" si="2"/>
        <v>2277.1</v>
      </c>
    </row>
    <row r="45" spans="1:8" ht="18">
      <c r="A45" s="2">
        <v>39508</v>
      </c>
      <c r="B45" s="3">
        <v>7917.1</v>
      </c>
      <c r="C45" s="3">
        <v>404.5</v>
      </c>
      <c r="D45" s="30">
        <f t="shared" si="0"/>
        <v>8321.6</v>
      </c>
      <c r="E45" s="4">
        <v>0</v>
      </c>
      <c r="F45" s="3">
        <v>936</v>
      </c>
      <c r="G45" s="30">
        <f t="shared" si="1"/>
        <v>936</v>
      </c>
      <c r="H45" s="30">
        <f t="shared" si="2"/>
        <v>9257.6</v>
      </c>
    </row>
    <row r="46" spans="1:8" ht="18">
      <c r="A46" s="2">
        <v>39539</v>
      </c>
      <c r="B46" s="3">
        <v>43.3</v>
      </c>
      <c r="C46" s="3">
        <v>502.8</v>
      </c>
      <c r="D46" s="30">
        <f t="shared" si="0"/>
        <v>546.1</v>
      </c>
      <c r="E46" s="4">
        <v>0</v>
      </c>
      <c r="F46" s="3">
        <v>590.6</v>
      </c>
      <c r="G46" s="30">
        <f t="shared" si="1"/>
        <v>590.6</v>
      </c>
      <c r="H46" s="30">
        <f t="shared" si="2"/>
        <v>1136.7</v>
      </c>
    </row>
    <row r="47" spans="1:8" ht="18">
      <c r="A47" s="2">
        <v>39569</v>
      </c>
      <c r="B47" s="3">
        <v>1630.7</v>
      </c>
      <c r="C47" s="3">
        <v>357</v>
      </c>
      <c r="D47" s="30">
        <f t="shared" si="0"/>
        <v>1987.7</v>
      </c>
      <c r="E47" s="4">
        <v>0</v>
      </c>
      <c r="F47" s="3">
        <v>288.3</v>
      </c>
      <c r="G47" s="30">
        <f t="shared" si="1"/>
        <v>288.3</v>
      </c>
      <c r="H47" s="30">
        <f t="shared" si="2"/>
        <v>2276</v>
      </c>
    </row>
    <row r="48" spans="1:8" ht="18">
      <c r="A48" s="2">
        <v>39600</v>
      </c>
      <c r="B48" s="3">
        <v>13.3</v>
      </c>
      <c r="C48" s="3">
        <v>575.5</v>
      </c>
      <c r="D48" s="30">
        <f t="shared" si="0"/>
        <v>588.8</v>
      </c>
      <c r="E48" s="4">
        <v>0</v>
      </c>
      <c r="F48" s="3">
        <v>1127.4</v>
      </c>
      <c r="G48" s="30">
        <f t="shared" si="1"/>
        <v>1127.4</v>
      </c>
      <c r="H48" s="30">
        <f t="shared" si="2"/>
        <v>1716.2</v>
      </c>
    </row>
    <row r="49" spans="1:8" ht="15.75">
      <c r="A49" s="2">
        <v>39630</v>
      </c>
      <c r="B49" s="3">
        <v>309</v>
      </c>
      <c r="C49" s="3">
        <v>459.2</v>
      </c>
      <c r="D49" s="30">
        <f t="shared" si="0"/>
        <v>768.2</v>
      </c>
      <c r="E49" s="3">
        <v>12157.3</v>
      </c>
      <c r="F49" s="3">
        <v>803.1</v>
      </c>
      <c r="G49" s="30">
        <f t="shared" si="1"/>
        <v>12960.4</v>
      </c>
      <c r="H49" s="30">
        <f t="shared" si="2"/>
        <v>13728.6</v>
      </c>
    </row>
    <row r="50" spans="1:8" ht="18">
      <c r="A50" s="2">
        <v>39661</v>
      </c>
      <c r="B50" s="3">
        <v>900</v>
      </c>
      <c r="C50" s="3">
        <v>3521</v>
      </c>
      <c r="D50" s="30">
        <f t="shared" si="0"/>
        <v>4421</v>
      </c>
      <c r="E50" s="4">
        <v>0</v>
      </c>
      <c r="F50" s="3">
        <v>0</v>
      </c>
      <c r="G50" s="30">
        <f t="shared" si="1"/>
        <v>0</v>
      </c>
      <c r="H50" s="30">
        <f t="shared" si="2"/>
        <v>4421</v>
      </c>
    </row>
    <row r="51" spans="1:8" ht="15.75">
      <c r="A51" s="2">
        <v>39692</v>
      </c>
      <c r="B51" s="3">
        <v>214.4</v>
      </c>
      <c r="C51" s="3">
        <v>617</v>
      </c>
      <c r="D51" s="30">
        <f t="shared" si="0"/>
        <v>831.4</v>
      </c>
      <c r="E51" s="3">
        <v>20674.4</v>
      </c>
      <c r="F51" s="3">
        <v>11779.7</v>
      </c>
      <c r="G51" s="30">
        <f t="shared" si="1"/>
        <v>32454.100000000002</v>
      </c>
      <c r="H51" s="30">
        <f t="shared" si="2"/>
        <v>33285.5</v>
      </c>
    </row>
    <row r="52" spans="1:8" ht="15.75">
      <c r="A52" s="2">
        <v>39722</v>
      </c>
      <c r="B52" s="3">
        <v>508.7</v>
      </c>
      <c r="C52" s="3">
        <v>416.2</v>
      </c>
      <c r="D52" s="30">
        <f t="shared" si="0"/>
        <v>924.9</v>
      </c>
      <c r="E52" s="3">
        <v>33323.5</v>
      </c>
      <c r="F52" s="3">
        <v>461.4</v>
      </c>
      <c r="G52" s="30">
        <f t="shared" si="1"/>
        <v>33784.9</v>
      </c>
      <c r="H52" s="30">
        <f t="shared" si="2"/>
        <v>34709.8</v>
      </c>
    </row>
    <row r="53" spans="1:8" ht="15.75">
      <c r="A53" s="2">
        <v>39753</v>
      </c>
      <c r="B53" s="3">
        <v>273</v>
      </c>
      <c r="C53" s="3">
        <v>2894</v>
      </c>
      <c r="D53" s="30">
        <f t="shared" si="0"/>
        <v>3167</v>
      </c>
      <c r="E53" s="3">
        <v>23773.3</v>
      </c>
      <c r="F53" s="3">
        <v>0</v>
      </c>
      <c r="G53" s="30">
        <f t="shared" si="1"/>
        <v>23773.3</v>
      </c>
      <c r="H53" s="30">
        <f t="shared" si="2"/>
        <v>26940.3</v>
      </c>
    </row>
    <row r="54" spans="1:8" ht="15.75">
      <c r="A54" s="2">
        <v>39783</v>
      </c>
      <c r="B54" s="3">
        <v>23.5</v>
      </c>
      <c r="C54" s="3">
        <v>434.1</v>
      </c>
      <c r="D54" s="30">
        <f t="shared" si="0"/>
        <v>457.6</v>
      </c>
      <c r="E54" s="3">
        <v>16898.9</v>
      </c>
      <c r="F54" s="3">
        <v>0</v>
      </c>
      <c r="G54" s="30">
        <f t="shared" si="1"/>
        <v>16898.9</v>
      </c>
      <c r="H54" s="30">
        <f t="shared" si="2"/>
        <v>17356.5</v>
      </c>
    </row>
    <row r="55" spans="1:8" ht="15.75">
      <c r="A55" s="2">
        <v>39814</v>
      </c>
      <c r="B55" s="3">
        <v>12.3</v>
      </c>
      <c r="C55" s="3">
        <v>561.7</v>
      </c>
      <c r="D55" s="30">
        <f t="shared" si="0"/>
        <v>574</v>
      </c>
      <c r="E55" s="3">
        <v>17615.2</v>
      </c>
      <c r="F55" s="3">
        <v>0</v>
      </c>
      <c r="G55" s="30">
        <f t="shared" si="1"/>
        <v>17615.2</v>
      </c>
      <c r="H55" s="30">
        <f t="shared" si="2"/>
        <v>18189.2</v>
      </c>
    </row>
    <row r="56" spans="1:8" ht="18">
      <c r="A56" s="2">
        <v>39845</v>
      </c>
      <c r="B56" s="3">
        <v>0</v>
      </c>
      <c r="C56" s="3">
        <v>303.8</v>
      </c>
      <c r="D56" s="30">
        <f t="shared" si="0"/>
        <v>303.8</v>
      </c>
      <c r="E56" s="4">
        <v>0</v>
      </c>
      <c r="F56" s="3">
        <v>0</v>
      </c>
      <c r="G56" s="30">
        <f t="shared" si="1"/>
        <v>0</v>
      </c>
      <c r="H56" s="30">
        <f t="shared" si="2"/>
        <v>303.8</v>
      </c>
    </row>
    <row r="57" spans="1:8" ht="18">
      <c r="A57" s="2">
        <v>39873</v>
      </c>
      <c r="B57" s="3">
        <v>39.7</v>
      </c>
      <c r="C57" s="3">
        <v>467.7</v>
      </c>
      <c r="D57" s="30">
        <f t="shared" si="0"/>
        <v>507.4</v>
      </c>
      <c r="E57" s="4">
        <v>0</v>
      </c>
      <c r="F57" s="3">
        <v>1957.7</v>
      </c>
      <c r="G57" s="30">
        <f t="shared" si="1"/>
        <v>1957.7</v>
      </c>
      <c r="H57" s="30">
        <f t="shared" si="2"/>
        <v>2465.1</v>
      </c>
    </row>
    <row r="58" spans="1:8" ht="15.75">
      <c r="A58" s="2">
        <v>39904</v>
      </c>
      <c r="B58" s="3">
        <v>3815.3</v>
      </c>
      <c r="C58" s="3">
        <v>549.5999999999995</v>
      </c>
      <c r="D58" s="30">
        <f t="shared" si="0"/>
        <v>4364.9</v>
      </c>
      <c r="E58" s="3">
        <v>449.7</v>
      </c>
      <c r="F58" s="3">
        <v>572.4</v>
      </c>
      <c r="G58" s="30">
        <f t="shared" si="1"/>
        <v>1022.0999999999999</v>
      </c>
      <c r="H58" s="30">
        <f t="shared" si="2"/>
        <v>5387</v>
      </c>
    </row>
    <row r="59" spans="1:8" ht="15.75">
      <c r="A59" s="2">
        <v>39934</v>
      </c>
      <c r="B59" s="3">
        <v>494.7</v>
      </c>
      <c r="C59" s="3">
        <v>363.8</v>
      </c>
      <c r="D59" s="30">
        <f t="shared" si="0"/>
        <v>858.5</v>
      </c>
      <c r="E59" s="3">
        <v>0</v>
      </c>
      <c r="F59" s="3">
        <v>3198</v>
      </c>
      <c r="G59" s="30">
        <f t="shared" si="1"/>
        <v>3198</v>
      </c>
      <c r="H59" s="30">
        <f t="shared" si="2"/>
        <v>4056.5</v>
      </c>
    </row>
    <row r="60" spans="1:8" ht="15.75">
      <c r="A60" s="2">
        <v>39965</v>
      </c>
      <c r="B60" s="3">
        <v>1458.6</v>
      </c>
      <c r="C60" s="3">
        <v>3517.43</v>
      </c>
      <c r="D60" s="30">
        <f t="shared" si="0"/>
        <v>4976.03</v>
      </c>
      <c r="E60" s="3">
        <v>3368.7</v>
      </c>
      <c r="F60" s="3">
        <v>5323.996999999999</v>
      </c>
      <c r="G60" s="30">
        <f t="shared" si="1"/>
        <v>8692.697</v>
      </c>
      <c r="H60" s="30">
        <f t="shared" si="2"/>
        <v>13668.726999999999</v>
      </c>
    </row>
    <row r="61" spans="1:8" ht="18">
      <c r="A61" s="2">
        <v>39995</v>
      </c>
      <c r="B61" s="3">
        <v>300</v>
      </c>
      <c r="C61" s="3">
        <v>531.3</v>
      </c>
      <c r="D61" s="30">
        <f t="shared" si="0"/>
        <v>831.3</v>
      </c>
      <c r="E61" s="4">
        <v>0</v>
      </c>
      <c r="F61" s="3">
        <v>2743.7</v>
      </c>
      <c r="G61" s="30">
        <f t="shared" si="1"/>
        <v>2743.7</v>
      </c>
      <c r="H61" s="30">
        <f t="shared" si="2"/>
        <v>3575</v>
      </c>
    </row>
    <row r="62" spans="1:8" ht="18">
      <c r="A62" s="2">
        <v>40026</v>
      </c>
      <c r="B62" s="3">
        <v>0</v>
      </c>
      <c r="C62" s="3">
        <v>533.169</v>
      </c>
      <c r="D62" s="30">
        <f t="shared" si="0"/>
        <v>533.169</v>
      </c>
      <c r="E62" s="4">
        <v>0</v>
      </c>
      <c r="F62" s="3">
        <v>0</v>
      </c>
      <c r="G62" s="30">
        <f t="shared" si="1"/>
        <v>0</v>
      </c>
      <c r="H62" s="30">
        <f t="shared" si="2"/>
        <v>533.169</v>
      </c>
    </row>
    <row r="63" spans="1:8" ht="15.75">
      <c r="A63" s="2">
        <v>40057</v>
      </c>
      <c r="B63" s="3">
        <v>0</v>
      </c>
      <c r="C63" s="3">
        <v>607.7</v>
      </c>
      <c r="D63" s="30">
        <f t="shared" si="0"/>
        <v>607.7</v>
      </c>
      <c r="E63" s="3">
        <v>446.5</v>
      </c>
      <c r="F63" s="3">
        <v>0</v>
      </c>
      <c r="G63" s="30">
        <f t="shared" si="1"/>
        <v>446.5</v>
      </c>
      <c r="H63" s="30">
        <f t="shared" si="2"/>
        <v>1054.2</v>
      </c>
    </row>
    <row r="64" spans="1:8" ht="15.75">
      <c r="A64" s="2">
        <v>40087</v>
      </c>
      <c r="B64" s="3">
        <v>242.6</v>
      </c>
      <c r="C64" s="3">
        <v>1275.2</v>
      </c>
      <c r="D64" s="30">
        <f t="shared" si="0"/>
        <v>1517.8</v>
      </c>
      <c r="E64" s="3">
        <v>339.7</v>
      </c>
      <c r="F64" s="3">
        <v>2833.7</v>
      </c>
      <c r="G64" s="30">
        <f t="shared" si="1"/>
        <v>3173.3999999999996</v>
      </c>
      <c r="H64" s="30">
        <f t="shared" si="2"/>
        <v>4691.2</v>
      </c>
    </row>
    <row r="65" spans="1:8" ht="18">
      <c r="A65" s="2">
        <v>40118</v>
      </c>
      <c r="B65" s="3">
        <v>0</v>
      </c>
      <c r="C65" s="3">
        <v>4373.5</v>
      </c>
      <c r="D65" s="30">
        <f t="shared" si="0"/>
        <v>4373.5</v>
      </c>
      <c r="E65" s="4">
        <v>0</v>
      </c>
      <c r="F65" s="3">
        <v>930.3</v>
      </c>
      <c r="G65" s="30">
        <f t="shared" si="1"/>
        <v>930.3</v>
      </c>
      <c r="H65" s="30">
        <f t="shared" si="2"/>
        <v>5303.8</v>
      </c>
    </row>
    <row r="66" spans="1:8" ht="15.75">
      <c r="A66" s="2">
        <v>40148</v>
      </c>
      <c r="B66" s="3">
        <v>30.7</v>
      </c>
      <c r="C66" s="3">
        <v>1407.6</v>
      </c>
      <c r="D66" s="30">
        <f t="shared" si="0"/>
        <v>1438.3</v>
      </c>
      <c r="E66" s="3">
        <v>23664.5</v>
      </c>
      <c r="F66" s="3">
        <v>437.1</v>
      </c>
      <c r="G66" s="30">
        <f t="shared" si="1"/>
        <v>24101.6</v>
      </c>
      <c r="H66" s="30">
        <f t="shared" si="2"/>
        <v>25539.899999999998</v>
      </c>
    </row>
    <row r="67" spans="1:8" ht="15.75">
      <c r="A67" s="2">
        <v>40179</v>
      </c>
      <c r="B67" s="3">
        <v>0</v>
      </c>
      <c r="C67" s="3">
        <v>1006.2</v>
      </c>
      <c r="D67" s="30">
        <f t="shared" si="0"/>
        <v>1006.2</v>
      </c>
      <c r="E67" s="3">
        <v>4121.1</v>
      </c>
      <c r="F67" s="3">
        <v>33259.8</v>
      </c>
      <c r="G67" s="30">
        <f aca="true" t="shared" si="3" ref="G67:G82">+E67+F67</f>
        <v>37380.9</v>
      </c>
      <c r="H67" s="30">
        <f aca="true" t="shared" si="4" ref="H67:H82">+D67+G67</f>
        <v>38387.1</v>
      </c>
    </row>
    <row r="68" spans="1:8" ht="15.75">
      <c r="A68" s="2">
        <v>40210</v>
      </c>
      <c r="B68" s="3">
        <v>394.1</v>
      </c>
      <c r="C68" s="3">
        <v>976.2</v>
      </c>
      <c r="D68" s="30">
        <f t="shared" si="0"/>
        <v>1370.3000000000002</v>
      </c>
      <c r="E68" s="3">
        <v>8118.2</v>
      </c>
      <c r="F68" s="3">
        <v>282.5</v>
      </c>
      <c r="G68" s="30">
        <f t="shared" si="3"/>
        <v>8400.7</v>
      </c>
      <c r="H68" s="30">
        <f t="shared" si="4"/>
        <v>9771</v>
      </c>
    </row>
    <row r="69" spans="1:8" ht="15.75">
      <c r="A69" s="2">
        <v>40238</v>
      </c>
      <c r="B69" s="3">
        <v>0.7</v>
      </c>
      <c r="C69" s="3">
        <v>690.5</v>
      </c>
      <c r="D69" s="30">
        <f t="shared" si="0"/>
        <v>691.2</v>
      </c>
      <c r="E69" s="3">
        <v>12171</v>
      </c>
      <c r="F69" s="3">
        <v>771.1</v>
      </c>
      <c r="G69" s="30">
        <f t="shared" si="3"/>
        <v>12942.1</v>
      </c>
      <c r="H69" s="30">
        <f t="shared" si="4"/>
        <v>13633.300000000001</v>
      </c>
    </row>
    <row r="70" spans="1:8" ht="15.75">
      <c r="A70" s="2">
        <v>40269</v>
      </c>
      <c r="B70" s="3">
        <v>28.3</v>
      </c>
      <c r="C70" s="3">
        <v>817.5</v>
      </c>
      <c r="D70" s="30">
        <f t="shared" si="0"/>
        <v>845.8</v>
      </c>
      <c r="E70" s="3">
        <v>0</v>
      </c>
      <c r="F70" s="3">
        <v>555.9</v>
      </c>
      <c r="G70" s="30">
        <f t="shared" si="3"/>
        <v>555.9</v>
      </c>
      <c r="H70" s="30">
        <f t="shared" si="4"/>
        <v>1401.6999999999998</v>
      </c>
    </row>
    <row r="71" spans="1:8" ht="15.75">
      <c r="A71" s="2">
        <v>40299</v>
      </c>
      <c r="B71" s="3">
        <v>177.9</v>
      </c>
      <c r="C71" s="3">
        <v>6467.1</v>
      </c>
      <c r="D71" s="30">
        <f aca="true" t="shared" si="5" ref="D71:D80">+B71+C71</f>
        <v>6645</v>
      </c>
      <c r="E71" s="3">
        <v>0</v>
      </c>
      <c r="F71" s="3">
        <v>373.5</v>
      </c>
      <c r="G71" s="30">
        <f t="shared" si="3"/>
        <v>373.5</v>
      </c>
      <c r="H71" s="30">
        <f t="shared" si="4"/>
        <v>7018.5</v>
      </c>
    </row>
    <row r="72" spans="1:8" ht="18">
      <c r="A72" s="2">
        <v>40330</v>
      </c>
      <c r="B72" s="3">
        <v>871.9</v>
      </c>
      <c r="C72" s="3">
        <v>10685.4</v>
      </c>
      <c r="D72" s="30">
        <f t="shared" si="5"/>
        <v>11557.3</v>
      </c>
      <c r="E72" s="4">
        <v>0</v>
      </c>
      <c r="F72" s="3">
        <v>3268</v>
      </c>
      <c r="G72" s="30">
        <f t="shared" si="3"/>
        <v>3268</v>
      </c>
      <c r="H72" s="30">
        <f t="shared" si="4"/>
        <v>14825.3</v>
      </c>
    </row>
    <row r="73" spans="1:8" ht="15.75">
      <c r="A73" s="2">
        <v>40360</v>
      </c>
      <c r="B73" s="3">
        <v>31.3</v>
      </c>
      <c r="C73" s="3">
        <v>833.9</v>
      </c>
      <c r="D73" s="30">
        <f t="shared" si="5"/>
        <v>865.1999999999999</v>
      </c>
      <c r="E73" s="3">
        <v>12772</v>
      </c>
      <c r="F73" s="3">
        <v>11795.4</v>
      </c>
      <c r="G73" s="30">
        <f t="shared" si="3"/>
        <v>24567.4</v>
      </c>
      <c r="H73" s="30">
        <f t="shared" si="4"/>
        <v>25432.600000000002</v>
      </c>
    </row>
    <row r="74" spans="1:8" ht="15.75">
      <c r="A74" s="2">
        <v>40391</v>
      </c>
      <c r="B74" s="3">
        <v>127.9</v>
      </c>
      <c r="C74" s="3">
        <v>827.5</v>
      </c>
      <c r="D74" s="30">
        <f t="shared" si="5"/>
        <v>955.4</v>
      </c>
      <c r="E74" s="3">
        <v>0</v>
      </c>
      <c r="F74" s="3">
        <v>1993.8</v>
      </c>
      <c r="G74" s="30">
        <f t="shared" si="3"/>
        <v>1993.8</v>
      </c>
      <c r="H74" s="30">
        <f t="shared" si="4"/>
        <v>2949.2</v>
      </c>
    </row>
    <row r="75" spans="1:8" ht="15.75">
      <c r="A75" s="2">
        <v>40422</v>
      </c>
      <c r="B75" s="3">
        <v>2015.9</v>
      </c>
      <c r="C75" s="3">
        <v>803.9</v>
      </c>
      <c r="D75" s="30">
        <f t="shared" si="5"/>
        <v>2819.8</v>
      </c>
      <c r="E75" s="3">
        <v>64.6</v>
      </c>
      <c r="F75" s="3">
        <v>504.7</v>
      </c>
      <c r="G75" s="30">
        <f t="shared" si="3"/>
        <v>569.3</v>
      </c>
      <c r="H75" s="30">
        <f t="shared" si="4"/>
        <v>3389.1000000000004</v>
      </c>
    </row>
    <row r="76" spans="1:8" ht="18">
      <c r="A76" s="2">
        <v>40452</v>
      </c>
      <c r="B76" s="3">
        <v>237.2</v>
      </c>
      <c r="C76" s="3">
        <v>905.6</v>
      </c>
      <c r="D76" s="30">
        <f t="shared" si="5"/>
        <v>1142.8</v>
      </c>
      <c r="E76" s="4">
        <v>0</v>
      </c>
      <c r="F76" s="3">
        <v>4851.6</v>
      </c>
      <c r="G76" s="30">
        <f t="shared" si="3"/>
        <v>4851.6</v>
      </c>
      <c r="H76" s="30">
        <f t="shared" si="4"/>
        <v>5994.400000000001</v>
      </c>
    </row>
    <row r="77" spans="1:8" ht="18">
      <c r="A77" s="2">
        <v>40483</v>
      </c>
      <c r="B77" s="3">
        <v>173.3</v>
      </c>
      <c r="C77" s="3">
        <v>868.2</v>
      </c>
      <c r="D77" s="30">
        <f t="shared" si="5"/>
        <v>1041.5</v>
      </c>
      <c r="E77" s="4">
        <v>0</v>
      </c>
      <c r="F77" s="3">
        <v>1652</v>
      </c>
      <c r="G77" s="30">
        <f t="shared" si="3"/>
        <v>1652</v>
      </c>
      <c r="H77" s="30">
        <f t="shared" si="4"/>
        <v>2693.5</v>
      </c>
    </row>
    <row r="78" spans="1:8" ht="15.75">
      <c r="A78" s="2">
        <v>40513</v>
      </c>
      <c r="B78" s="3">
        <v>173.3</v>
      </c>
      <c r="C78" s="3">
        <v>851.4</v>
      </c>
      <c r="D78" s="30">
        <f t="shared" si="5"/>
        <v>1024.7</v>
      </c>
      <c r="E78" s="3">
        <v>30226.6</v>
      </c>
      <c r="F78" s="3">
        <v>6057</v>
      </c>
      <c r="G78" s="30">
        <f t="shared" si="3"/>
        <v>36283.6</v>
      </c>
      <c r="H78" s="30">
        <f t="shared" si="4"/>
        <v>37308.299999999996</v>
      </c>
    </row>
    <row r="79" spans="1:8" ht="15.75">
      <c r="A79" s="2">
        <v>40544</v>
      </c>
      <c r="B79" s="3">
        <v>270.878</v>
      </c>
      <c r="C79" s="3">
        <v>965.3100000000002</v>
      </c>
      <c r="D79" s="30">
        <f t="shared" si="5"/>
        <v>1236.188</v>
      </c>
      <c r="E79" s="3">
        <v>690.654</v>
      </c>
      <c r="F79" s="3">
        <v>5021.647</v>
      </c>
      <c r="G79" s="30">
        <f t="shared" si="3"/>
        <v>5712.3009999999995</v>
      </c>
      <c r="H79" s="30">
        <f t="shared" si="4"/>
        <v>6948.489</v>
      </c>
    </row>
    <row r="80" spans="1:8" ht="15.75">
      <c r="A80" s="2">
        <v>40575</v>
      </c>
      <c r="B80" s="3">
        <v>184.837</v>
      </c>
      <c r="C80" s="3">
        <v>718.416</v>
      </c>
      <c r="D80" s="30">
        <f t="shared" si="5"/>
        <v>903.253</v>
      </c>
      <c r="E80" s="3">
        <v>30725.836</v>
      </c>
      <c r="F80" s="3">
        <v>1831.042</v>
      </c>
      <c r="G80" s="30">
        <f t="shared" si="3"/>
        <v>32556.878</v>
      </c>
      <c r="H80" s="30">
        <f t="shared" si="4"/>
        <v>33460.131</v>
      </c>
    </row>
    <row r="81" spans="1:8" ht="18">
      <c r="A81" s="2">
        <v>40603</v>
      </c>
      <c r="B81" s="3">
        <v>234.725</v>
      </c>
      <c r="C81" s="3">
        <v>1189.0990000000002</v>
      </c>
      <c r="D81" s="30">
        <f aca="true" t="shared" si="6" ref="D81:D134">+B81+C81</f>
        <v>1423.824</v>
      </c>
      <c r="E81" s="4">
        <v>0</v>
      </c>
      <c r="F81" s="3">
        <v>18321.816434</v>
      </c>
      <c r="G81" s="30">
        <f t="shared" si="3"/>
        <v>18321.816434</v>
      </c>
      <c r="H81" s="30">
        <f t="shared" si="4"/>
        <v>19745.640434</v>
      </c>
    </row>
    <row r="82" spans="1:8" ht="18">
      <c r="A82" s="2">
        <v>40634</v>
      </c>
      <c r="B82" s="3">
        <v>576.705</v>
      </c>
      <c r="C82" s="3">
        <v>743.1750000000001</v>
      </c>
      <c r="D82" s="30">
        <f t="shared" si="6"/>
        <v>1319.88</v>
      </c>
      <c r="E82" s="4">
        <v>0</v>
      </c>
      <c r="F82" s="3">
        <v>1963.018</v>
      </c>
      <c r="G82" s="30">
        <f t="shared" si="3"/>
        <v>1963.018</v>
      </c>
      <c r="H82" s="30">
        <f t="shared" si="4"/>
        <v>3282.898</v>
      </c>
    </row>
    <row r="83" spans="1:8" ht="18">
      <c r="A83" s="2">
        <v>40664</v>
      </c>
      <c r="B83" s="3">
        <v>6833.822</v>
      </c>
      <c r="C83" s="3">
        <v>1086.0199999999995</v>
      </c>
      <c r="D83" s="30">
        <f t="shared" si="6"/>
        <v>7919.842</v>
      </c>
      <c r="E83" s="4">
        <v>0</v>
      </c>
      <c r="F83" s="3">
        <v>5623.395</v>
      </c>
      <c r="G83" s="30">
        <f aca="true" t="shared" si="7" ref="G83:G92">+E83+F83</f>
        <v>5623.395</v>
      </c>
      <c r="H83" s="30">
        <f aca="true" t="shared" si="8" ref="H83:H92">+D83+G83</f>
        <v>13543.237000000001</v>
      </c>
    </row>
    <row r="84" spans="1:8" ht="15.75">
      <c r="A84" s="2">
        <v>40695</v>
      </c>
      <c r="B84" s="3">
        <v>298.856</v>
      </c>
      <c r="C84" s="3">
        <v>1894.0379999999998</v>
      </c>
      <c r="D84" s="30">
        <f t="shared" si="6"/>
        <v>2192.894</v>
      </c>
      <c r="E84" s="3">
        <v>11699.424</v>
      </c>
      <c r="F84" s="3">
        <v>11012.508</v>
      </c>
      <c r="G84" s="30">
        <f t="shared" si="7"/>
        <v>22711.932</v>
      </c>
      <c r="H84" s="30">
        <f t="shared" si="8"/>
        <v>24904.826</v>
      </c>
    </row>
    <row r="85" spans="1:8" ht="15.75">
      <c r="A85" s="2">
        <v>40725</v>
      </c>
      <c r="B85" s="3">
        <v>833.034</v>
      </c>
      <c r="C85" s="3">
        <v>1270.393</v>
      </c>
      <c r="D85" s="30">
        <f t="shared" si="6"/>
        <v>2103.427</v>
      </c>
      <c r="E85" s="3">
        <v>1162.902</v>
      </c>
      <c r="F85" s="3">
        <v>7253.051</v>
      </c>
      <c r="G85" s="30">
        <f t="shared" si="7"/>
        <v>8415.953000000001</v>
      </c>
      <c r="H85" s="30">
        <f t="shared" si="8"/>
        <v>10519.380000000001</v>
      </c>
    </row>
    <row r="86" spans="1:8" ht="15.75">
      <c r="A86" s="2">
        <v>40756</v>
      </c>
      <c r="B86" s="3">
        <v>590.481</v>
      </c>
      <c r="C86" s="3">
        <v>1224.876</v>
      </c>
      <c r="D86" s="30">
        <f t="shared" si="6"/>
        <v>1815.357</v>
      </c>
      <c r="E86" s="3">
        <v>7946.207</v>
      </c>
      <c r="F86" s="3">
        <v>773.404</v>
      </c>
      <c r="G86" s="30">
        <f t="shared" si="7"/>
        <v>8719.611</v>
      </c>
      <c r="H86" s="30">
        <f t="shared" si="8"/>
        <v>10534.968</v>
      </c>
    </row>
    <row r="87" spans="1:8" ht="18">
      <c r="A87" s="2">
        <v>40787</v>
      </c>
      <c r="B87" s="3">
        <v>4966.868</v>
      </c>
      <c r="C87" s="3">
        <v>1368.306</v>
      </c>
      <c r="D87" s="30">
        <f t="shared" si="6"/>
        <v>6335.174000000001</v>
      </c>
      <c r="E87" s="4">
        <v>0</v>
      </c>
      <c r="F87" s="3">
        <v>3596.267</v>
      </c>
      <c r="G87" s="30">
        <f t="shared" si="7"/>
        <v>3596.267</v>
      </c>
      <c r="H87" s="30">
        <f t="shared" si="8"/>
        <v>9931.441</v>
      </c>
    </row>
    <row r="88" spans="1:8" ht="15.75">
      <c r="A88" s="2">
        <v>40817</v>
      </c>
      <c r="B88" s="3">
        <v>722.609</v>
      </c>
      <c r="C88" s="3">
        <v>1010.459</v>
      </c>
      <c r="D88" s="30">
        <f t="shared" si="6"/>
        <v>1733.068</v>
      </c>
      <c r="E88" s="3">
        <v>20011.914</v>
      </c>
      <c r="F88" s="3">
        <v>0</v>
      </c>
      <c r="G88" s="30">
        <f t="shared" si="7"/>
        <v>20011.914</v>
      </c>
      <c r="H88" s="30">
        <f t="shared" si="8"/>
        <v>21744.982</v>
      </c>
    </row>
    <row r="89" spans="1:8" ht="15.75">
      <c r="A89" s="2">
        <v>40848</v>
      </c>
      <c r="B89" s="3">
        <v>1138.666</v>
      </c>
      <c r="C89" s="3">
        <v>1206.5829999999999</v>
      </c>
      <c r="D89" s="30">
        <f t="shared" si="6"/>
        <v>2345.249</v>
      </c>
      <c r="E89" s="3">
        <v>23243.161</v>
      </c>
      <c r="F89" s="3">
        <v>3020.221</v>
      </c>
      <c r="G89" s="30">
        <f t="shared" si="7"/>
        <v>26263.382</v>
      </c>
      <c r="H89" s="30">
        <f t="shared" si="8"/>
        <v>28608.631</v>
      </c>
    </row>
    <row r="90" spans="1:8" ht="15.75">
      <c r="A90" s="2">
        <v>40878</v>
      </c>
      <c r="B90" s="3">
        <v>1659.834</v>
      </c>
      <c r="C90" s="3">
        <v>1195.9999999999998</v>
      </c>
      <c r="D90" s="30">
        <f t="shared" si="6"/>
        <v>2855.834</v>
      </c>
      <c r="E90" s="3">
        <v>25664.333000000002</v>
      </c>
      <c r="F90" s="3">
        <v>24801.937</v>
      </c>
      <c r="G90" s="30">
        <f t="shared" si="7"/>
        <v>50466.270000000004</v>
      </c>
      <c r="H90" s="30">
        <f t="shared" si="8"/>
        <v>53322.10400000001</v>
      </c>
    </row>
    <row r="91" spans="1:8" ht="15.75">
      <c r="A91" s="2">
        <v>40909</v>
      </c>
      <c r="B91" s="3">
        <v>555.654</v>
      </c>
      <c r="C91" s="3">
        <v>1982.48</v>
      </c>
      <c r="D91" s="30">
        <f t="shared" si="6"/>
        <v>2538.134</v>
      </c>
      <c r="E91" s="3">
        <v>46649.71</v>
      </c>
      <c r="F91" s="3">
        <v>1094.4610504286873</v>
      </c>
      <c r="G91" s="30">
        <f t="shared" si="7"/>
        <v>47744.17105042869</v>
      </c>
      <c r="H91" s="30">
        <f t="shared" si="8"/>
        <v>50282.30505042869</v>
      </c>
    </row>
    <row r="92" spans="1:8" ht="18">
      <c r="A92" s="2">
        <v>40940</v>
      </c>
      <c r="B92" s="3">
        <v>265.32</v>
      </c>
      <c r="C92" s="3">
        <v>1806.1490000000001</v>
      </c>
      <c r="D92" s="30">
        <f t="shared" si="6"/>
        <v>2071.469</v>
      </c>
      <c r="E92" s="4">
        <v>0</v>
      </c>
      <c r="F92" s="3">
        <v>4418.307136575149</v>
      </c>
      <c r="G92" s="30">
        <f t="shared" si="7"/>
        <v>4418.307136575149</v>
      </c>
      <c r="H92" s="30">
        <f t="shared" si="8"/>
        <v>6489.776136575149</v>
      </c>
    </row>
    <row r="93" spans="1:8" ht="18">
      <c r="A93" s="2">
        <v>40969</v>
      </c>
      <c r="B93" s="3">
        <v>1546.996</v>
      </c>
      <c r="C93" s="3">
        <v>1698.748</v>
      </c>
      <c r="D93" s="30">
        <f t="shared" si="6"/>
        <v>3245.744</v>
      </c>
      <c r="E93" s="4">
        <v>0</v>
      </c>
      <c r="F93" s="3">
        <v>3533.4942723810386</v>
      </c>
      <c r="G93" s="30">
        <f aca="true" t="shared" si="9" ref="G93:G104">+E93+F93</f>
        <v>3533.4942723810386</v>
      </c>
      <c r="H93" s="30">
        <f aca="true" t="shared" si="10" ref="H93:H104">+D93+G93</f>
        <v>6779.238272381039</v>
      </c>
    </row>
    <row r="94" spans="1:8" ht="18">
      <c r="A94" s="2">
        <v>41000</v>
      </c>
      <c r="B94" s="3">
        <v>335.575</v>
      </c>
      <c r="C94" s="3">
        <v>1441.364</v>
      </c>
      <c r="D94" s="30">
        <f t="shared" si="6"/>
        <v>1776.939</v>
      </c>
      <c r="E94" s="4">
        <v>0</v>
      </c>
      <c r="F94" s="3">
        <v>11280.51196621261</v>
      </c>
      <c r="G94" s="30">
        <f t="shared" si="9"/>
        <v>11280.51196621261</v>
      </c>
      <c r="H94" s="30">
        <f t="shared" si="10"/>
        <v>13057.450966212611</v>
      </c>
    </row>
    <row r="95" spans="1:8" ht="15.75">
      <c r="A95" s="2">
        <v>41030</v>
      </c>
      <c r="B95" s="3">
        <v>508.552</v>
      </c>
      <c r="C95" s="3">
        <v>1707.1279999999997</v>
      </c>
      <c r="D95" s="30">
        <f t="shared" si="6"/>
        <v>2215.68</v>
      </c>
      <c r="E95" s="3">
        <v>12339.80074578769</v>
      </c>
      <c r="F95" s="3">
        <v>2261.508739502147</v>
      </c>
      <c r="G95" s="30">
        <f t="shared" si="9"/>
        <v>14601.309485289838</v>
      </c>
      <c r="H95" s="30">
        <f t="shared" si="10"/>
        <v>16816.989485289836</v>
      </c>
    </row>
    <row r="96" spans="1:8" ht="18">
      <c r="A96" s="2">
        <v>41061</v>
      </c>
      <c r="B96" s="3">
        <v>6400.905</v>
      </c>
      <c r="C96" s="3">
        <v>1899.7699999999995</v>
      </c>
      <c r="D96" s="30">
        <f t="shared" si="6"/>
        <v>8300.675</v>
      </c>
      <c r="E96" s="4">
        <v>0</v>
      </c>
      <c r="F96" s="3">
        <v>4090.9657861770115</v>
      </c>
      <c r="G96" s="30">
        <f t="shared" si="9"/>
        <v>4090.9657861770115</v>
      </c>
      <c r="H96" s="30">
        <f t="shared" si="10"/>
        <v>12391.640786177011</v>
      </c>
    </row>
    <row r="97" spans="1:8" ht="18">
      <c r="A97" s="2">
        <v>41091</v>
      </c>
      <c r="B97" s="3">
        <v>307.808</v>
      </c>
      <c r="C97" s="3">
        <v>2779.734</v>
      </c>
      <c r="D97" s="30">
        <f t="shared" si="6"/>
        <v>3087.542</v>
      </c>
      <c r="E97" s="4">
        <v>0</v>
      </c>
      <c r="F97" s="3">
        <v>3626.7865929544564</v>
      </c>
      <c r="G97" s="30">
        <f t="shared" si="9"/>
        <v>3626.7865929544564</v>
      </c>
      <c r="H97" s="30">
        <f t="shared" si="10"/>
        <v>6714.328592954456</v>
      </c>
    </row>
    <row r="98" spans="1:8" ht="18">
      <c r="A98" s="2">
        <v>41122</v>
      </c>
      <c r="B98" s="3">
        <v>349.811</v>
      </c>
      <c r="C98" s="3">
        <v>1672.346</v>
      </c>
      <c r="D98" s="30">
        <f t="shared" si="6"/>
        <v>2022.157</v>
      </c>
      <c r="E98" s="4">
        <v>0</v>
      </c>
      <c r="F98" s="3">
        <v>5479.253533469626</v>
      </c>
      <c r="G98" s="30">
        <f t="shared" si="9"/>
        <v>5479.253533469626</v>
      </c>
      <c r="H98" s="30">
        <f t="shared" si="10"/>
        <v>7501.410533469626</v>
      </c>
    </row>
    <row r="99" spans="1:8" ht="15.75">
      <c r="A99" s="2">
        <v>41153</v>
      </c>
      <c r="B99" s="3">
        <v>260.885</v>
      </c>
      <c r="C99" s="3">
        <v>1260.042</v>
      </c>
      <c r="D99" s="30">
        <f t="shared" si="6"/>
        <v>1520.927</v>
      </c>
      <c r="E99" s="3">
        <v>15695.41765308</v>
      </c>
      <c r="F99" s="3">
        <v>21262.075293017457</v>
      </c>
      <c r="G99" s="30">
        <f t="shared" si="9"/>
        <v>36957.49294609745</v>
      </c>
      <c r="H99" s="30">
        <f t="shared" si="10"/>
        <v>38478.419946097456</v>
      </c>
    </row>
    <row r="100" spans="1:8" ht="18">
      <c r="A100" s="2">
        <v>41183</v>
      </c>
      <c r="B100" s="3">
        <v>3497.088</v>
      </c>
      <c r="C100" s="3">
        <v>1279.7629999999995</v>
      </c>
      <c r="D100" s="30">
        <f t="shared" si="6"/>
        <v>4776.851</v>
      </c>
      <c r="E100" s="4">
        <v>0</v>
      </c>
      <c r="F100" s="3">
        <v>5852.090883589648</v>
      </c>
      <c r="G100" s="30">
        <f t="shared" si="9"/>
        <v>5852.090883589648</v>
      </c>
      <c r="H100" s="30">
        <f t="shared" si="10"/>
        <v>10628.941883589647</v>
      </c>
    </row>
    <row r="101" spans="1:8" ht="18">
      <c r="A101" s="2">
        <v>41214</v>
      </c>
      <c r="B101" s="3">
        <v>365.335</v>
      </c>
      <c r="C101" s="3">
        <v>1333.941</v>
      </c>
      <c r="D101" s="30">
        <f t="shared" si="6"/>
        <v>1699.276</v>
      </c>
      <c r="E101" s="4">
        <v>0</v>
      </c>
      <c r="F101" s="3">
        <v>6102.542503877125</v>
      </c>
      <c r="G101" s="30">
        <f t="shared" si="9"/>
        <v>6102.542503877125</v>
      </c>
      <c r="H101" s="30">
        <f t="shared" si="10"/>
        <v>7801.818503877124</v>
      </c>
    </row>
    <row r="102" spans="1:8" ht="18">
      <c r="A102" s="2">
        <v>41244</v>
      </c>
      <c r="B102" s="3">
        <v>292.873117</v>
      </c>
      <c r="C102" s="3">
        <v>1331.411463</v>
      </c>
      <c r="D102" s="30">
        <f t="shared" si="6"/>
        <v>1624.28458</v>
      </c>
      <c r="E102" s="4">
        <v>0</v>
      </c>
      <c r="F102" s="3">
        <v>11262.604333610781</v>
      </c>
      <c r="G102" s="30">
        <f t="shared" si="9"/>
        <v>11262.604333610781</v>
      </c>
      <c r="H102" s="30">
        <f t="shared" si="10"/>
        <v>12886.888913610781</v>
      </c>
    </row>
    <row r="103" spans="1:8" ht="18">
      <c r="A103" s="2">
        <v>41275</v>
      </c>
      <c r="B103" s="3">
        <v>1456.614</v>
      </c>
      <c r="C103" s="3">
        <v>1355.3380000000002</v>
      </c>
      <c r="D103" s="30">
        <f t="shared" si="6"/>
        <v>2811.952</v>
      </c>
      <c r="E103" s="4">
        <v>0</v>
      </c>
      <c r="F103" s="3">
        <v>1606.4737714026155</v>
      </c>
      <c r="G103" s="30">
        <f t="shared" si="9"/>
        <v>1606.4737714026155</v>
      </c>
      <c r="H103" s="30">
        <f t="shared" si="10"/>
        <v>4418.425771402615</v>
      </c>
    </row>
    <row r="104" spans="1:8" ht="15.75">
      <c r="A104" s="2">
        <v>41306</v>
      </c>
      <c r="B104" s="3">
        <v>258.573725</v>
      </c>
      <c r="C104" s="3">
        <v>2058.596275</v>
      </c>
      <c r="D104" s="30">
        <f t="shared" si="6"/>
        <v>2317.17</v>
      </c>
      <c r="E104" s="3">
        <v>42118.752732</v>
      </c>
      <c r="F104" s="3">
        <v>4930.8797977530885</v>
      </c>
      <c r="G104" s="30">
        <f t="shared" si="9"/>
        <v>47049.632529753086</v>
      </c>
      <c r="H104" s="30">
        <f t="shared" si="10"/>
        <v>49366.802529753084</v>
      </c>
    </row>
    <row r="105" spans="1:8" ht="18">
      <c r="A105" s="2">
        <v>41334</v>
      </c>
      <c r="B105" s="3">
        <v>513.443737</v>
      </c>
      <c r="C105" s="3">
        <v>1308.885742</v>
      </c>
      <c r="D105" s="30">
        <f t="shared" si="6"/>
        <v>1822.329479</v>
      </c>
      <c r="E105" s="4">
        <v>0</v>
      </c>
      <c r="F105" s="3">
        <v>4861.1508317042</v>
      </c>
      <c r="G105" s="30">
        <f aca="true" t="shared" si="11" ref="G105:G115">+E105+F105</f>
        <v>4861.1508317042</v>
      </c>
      <c r="H105" s="30">
        <f aca="true" t="shared" si="12" ref="H105:H115">+D105+G105</f>
        <v>6683.4803107042</v>
      </c>
    </row>
    <row r="106" spans="1:8" ht="18">
      <c r="A106" s="2">
        <v>41365</v>
      </c>
      <c r="B106" s="3">
        <v>430.515</v>
      </c>
      <c r="C106" s="3">
        <v>3118.106</v>
      </c>
      <c r="D106" s="30">
        <f t="shared" si="6"/>
        <v>3548.621</v>
      </c>
      <c r="E106" s="4">
        <v>0</v>
      </c>
      <c r="F106" s="3">
        <v>11910.1647369639</v>
      </c>
      <c r="G106" s="30">
        <f t="shared" si="11"/>
        <v>11910.1647369639</v>
      </c>
      <c r="H106" s="30">
        <f t="shared" si="12"/>
        <v>15458.785736963899</v>
      </c>
    </row>
    <row r="107" spans="1:8" ht="15.75">
      <c r="A107" s="2">
        <v>41395</v>
      </c>
      <c r="B107" s="3">
        <v>604.97</v>
      </c>
      <c r="C107" s="3">
        <v>2407.458194</v>
      </c>
      <c r="D107" s="30">
        <f t="shared" si="6"/>
        <v>3012.428194</v>
      </c>
      <c r="E107" s="3">
        <v>36728.1</v>
      </c>
      <c r="F107" s="3">
        <v>4275.27831766247</v>
      </c>
      <c r="G107" s="30">
        <f t="shared" si="11"/>
        <v>41003.37831766247</v>
      </c>
      <c r="H107" s="30">
        <f t="shared" si="12"/>
        <v>44015.80651166247</v>
      </c>
    </row>
    <row r="108" spans="1:8" ht="18">
      <c r="A108" s="2">
        <v>41426</v>
      </c>
      <c r="B108" s="3">
        <v>352.371</v>
      </c>
      <c r="C108" s="3">
        <v>1326.1095530000002</v>
      </c>
      <c r="D108" s="30">
        <f t="shared" si="6"/>
        <v>1678.4805530000003</v>
      </c>
      <c r="E108" s="4">
        <v>0</v>
      </c>
      <c r="F108" s="3">
        <v>12211.533694511205</v>
      </c>
      <c r="G108" s="30">
        <f t="shared" si="11"/>
        <v>12211.533694511205</v>
      </c>
      <c r="H108" s="30">
        <f t="shared" si="12"/>
        <v>13890.014247511204</v>
      </c>
    </row>
    <row r="109" spans="1:8" ht="18">
      <c r="A109" s="2">
        <v>41456</v>
      </c>
      <c r="B109" s="3">
        <v>2896.975313</v>
      </c>
      <c r="C109" s="3">
        <v>1538.2158470000004</v>
      </c>
      <c r="D109" s="30">
        <f t="shared" si="6"/>
        <v>4435.19116</v>
      </c>
      <c r="E109" s="4">
        <v>0</v>
      </c>
      <c r="F109" s="3">
        <v>22806.2</v>
      </c>
      <c r="G109" s="30">
        <f t="shared" si="11"/>
        <v>22806.2</v>
      </c>
      <c r="H109" s="30">
        <f t="shared" si="12"/>
        <v>27241.39116</v>
      </c>
    </row>
    <row r="110" spans="1:8" ht="18">
      <c r="A110" s="2">
        <v>41487</v>
      </c>
      <c r="B110" s="3">
        <v>1740.7</v>
      </c>
      <c r="C110" s="3">
        <v>2008.3</v>
      </c>
      <c r="D110" s="30">
        <f t="shared" si="6"/>
        <v>3749</v>
      </c>
      <c r="E110" s="4">
        <v>0</v>
      </c>
      <c r="F110" s="3">
        <v>11193.4</v>
      </c>
      <c r="G110" s="30">
        <f t="shared" si="11"/>
        <v>11193.4</v>
      </c>
      <c r="H110" s="30">
        <f t="shared" si="12"/>
        <v>14942.4</v>
      </c>
    </row>
    <row r="111" spans="1:8" ht="18">
      <c r="A111" s="2">
        <v>41518</v>
      </c>
      <c r="B111" s="3">
        <v>1302.037579</v>
      </c>
      <c r="C111" s="3">
        <v>1400.8434009999999</v>
      </c>
      <c r="D111" s="30">
        <f t="shared" si="6"/>
        <v>2702.88098</v>
      </c>
      <c r="E111" s="4">
        <v>0</v>
      </c>
      <c r="F111" s="3">
        <v>15457.78</v>
      </c>
      <c r="G111" s="30">
        <f t="shared" si="11"/>
        <v>15457.78</v>
      </c>
      <c r="H111" s="30">
        <f t="shared" si="12"/>
        <v>18160.66098</v>
      </c>
    </row>
    <row r="112" spans="1:8" ht="18">
      <c r="A112" s="2">
        <v>41548</v>
      </c>
      <c r="B112" s="38">
        <v>1740.747938</v>
      </c>
      <c r="C112" s="3">
        <v>1821.0420640000002</v>
      </c>
      <c r="D112" s="30">
        <f t="shared" si="6"/>
        <v>3561.790002</v>
      </c>
      <c r="E112" s="4">
        <v>0</v>
      </c>
      <c r="F112" s="3">
        <v>13867.390446</v>
      </c>
      <c r="G112" s="30">
        <f t="shared" si="11"/>
        <v>13867.390446</v>
      </c>
      <c r="H112" s="30">
        <f t="shared" si="12"/>
        <v>17429.180448</v>
      </c>
    </row>
    <row r="113" spans="1:8" ht="15.75">
      <c r="A113" s="2">
        <v>41579</v>
      </c>
      <c r="B113" s="38">
        <v>1740.7</v>
      </c>
      <c r="C113" s="3">
        <v>1708.6</v>
      </c>
      <c r="D113" s="30">
        <f t="shared" si="6"/>
        <v>3449.3</v>
      </c>
      <c r="E113" s="3">
        <v>64.8</v>
      </c>
      <c r="F113" s="3">
        <v>29203.7</v>
      </c>
      <c r="G113" s="30">
        <f t="shared" si="11"/>
        <v>29268.5</v>
      </c>
      <c r="H113" s="30">
        <f t="shared" si="12"/>
        <v>32717.8</v>
      </c>
    </row>
    <row r="114" spans="1:8" ht="15.75">
      <c r="A114" s="2">
        <v>41609</v>
      </c>
      <c r="B114" s="3">
        <v>3086.5</v>
      </c>
      <c r="C114" s="3">
        <v>1586.9</v>
      </c>
      <c r="D114" s="30">
        <f t="shared" si="6"/>
        <v>4673.4</v>
      </c>
      <c r="E114" s="3">
        <v>39937.801974</v>
      </c>
      <c r="F114" s="3">
        <v>23488.5769</v>
      </c>
      <c r="G114" s="30">
        <f t="shared" si="11"/>
        <v>63426.378874</v>
      </c>
      <c r="H114" s="30">
        <f t="shared" si="12"/>
        <v>68099.778874</v>
      </c>
    </row>
    <row r="115" spans="1:8" ht="15.75">
      <c r="A115" s="2">
        <v>41640</v>
      </c>
      <c r="B115" s="3">
        <v>4329.465</v>
      </c>
      <c r="C115" s="3">
        <v>2208.8</v>
      </c>
      <c r="D115" s="30">
        <f t="shared" si="6"/>
        <v>6538.265</v>
      </c>
      <c r="E115" s="3">
        <v>6279.984</v>
      </c>
      <c r="F115" s="3">
        <v>1575.05209322</v>
      </c>
      <c r="G115" s="30">
        <f t="shared" si="11"/>
        <v>7855.03609322</v>
      </c>
      <c r="H115" s="30">
        <f t="shared" si="12"/>
        <v>14393.301093220001</v>
      </c>
    </row>
    <row r="116" spans="1:8" ht="18">
      <c r="A116" s="2">
        <v>41671</v>
      </c>
      <c r="B116" s="3">
        <v>2633.5</v>
      </c>
      <c r="C116" s="3">
        <v>3401.9</v>
      </c>
      <c r="D116" s="30">
        <f t="shared" si="6"/>
        <v>6035.4</v>
      </c>
      <c r="E116" s="4">
        <v>0</v>
      </c>
      <c r="F116" s="3">
        <v>16448.21069282</v>
      </c>
      <c r="G116" s="30">
        <f aca="true" t="shared" si="13" ref="G116:G127">+E116+F116</f>
        <v>16448.21069282</v>
      </c>
      <c r="H116" s="30">
        <f aca="true" t="shared" si="14" ref="H116:H127">+D116+G116</f>
        <v>22483.610692820002</v>
      </c>
    </row>
    <row r="117" spans="1:8" ht="18">
      <c r="A117" s="2">
        <v>41699</v>
      </c>
      <c r="B117" s="3">
        <v>0</v>
      </c>
      <c r="C117" s="3">
        <v>3587.930104</v>
      </c>
      <c r="D117" s="30">
        <f t="shared" si="6"/>
        <v>3587.930104</v>
      </c>
      <c r="E117" s="4">
        <v>0</v>
      </c>
      <c r="F117" s="3">
        <v>12037.01075321</v>
      </c>
      <c r="G117" s="30">
        <f t="shared" si="13"/>
        <v>12037.01075321</v>
      </c>
      <c r="H117" s="30">
        <f t="shared" si="14"/>
        <v>15624.94085721</v>
      </c>
    </row>
    <row r="118" spans="1:8" ht="18">
      <c r="A118" s="2">
        <v>41730</v>
      </c>
      <c r="B118" s="3">
        <v>0</v>
      </c>
      <c r="C118" s="3">
        <v>20078.2</v>
      </c>
      <c r="D118" s="30">
        <f t="shared" si="6"/>
        <v>20078.2</v>
      </c>
      <c r="E118" s="4">
        <v>0</v>
      </c>
      <c r="F118" s="3">
        <v>10628.45551476</v>
      </c>
      <c r="G118" s="30">
        <f t="shared" si="13"/>
        <v>10628.45551476</v>
      </c>
      <c r="H118" s="30">
        <f t="shared" si="14"/>
        <v>30706.65551476</v>
      </c>
    </row>
    <row r="119" spans="1:8" ht="18">
      <c r="A119" s="2">
        <v>41760</v>
      </c>
      <c r="B119" s="3">
        <v>345.9</v>
      </c>
      <c r="C119" s="3">
        <v>2727.6</v>
      </c>
      <c r="D119" s="30">
        <f t="shared" si="6"/>
        <v>3073.5</v>
      </c>
      <c r="E119" s="4">
        <v>0</v>
      </c>
      <c r="F119" s="3">
        <v>15320.744460110001</v>
      </c>
      <c r="G119" s="30">
        <f t="shared" si="13"/>
        <v>15320.744460110001</v>
      </c>
      <c r="H119" s="30">
        <f t="shared" si="14"/>
        <v>18394.24446011</v>
      </c>
    </row>
    <row r="120" spans="1:8" ht="18">
      <c r="A120" s="2">
        <v>41791</v>
      </c>
      <c r="B120" s="3">
        <v>30</v>
      </c>
      <c r="C120" s="3">
        <v>3577.4</v>
      </c>
      <c r="D120" s="30">
        <f t="shared" si="6"/>
        <v>3607.4</v>
      </c>
      <c r="E120" s="4">
        <v>0</v>
      </c>
      <c r="F120" s="3">
        <v>18274.51030963</v>
      </c>
      <c r="G120" s="30">
        <f t="shared" si="13"/>
        <v>18274.51030963</v>
      </c>
      <c r="H120" s="30">
        <f t="shared" si="14"/>
        <v>21881.910309630002</v>
      </c>
    </row>
    <row r="121" spans="1:8" ht="18">
      <c r="A121" s="2">
        <v>41821</v>
      </c>
      <c r="B121" s="3">
        <v>1207.7</v>
      </c>
      <c r="C121" s="3">
        <v>3016.1</v>
      </c>
      <c r="D121" s="30">
        <f t="shared" si="6"/>
        <v>4223.8</v>
      </c>
      <c r="E121" s="4">
        <v>0</v>
      </c>
      <c r="F121" s="3">
        <v>19686.80351453</v>
      </c>
      <c r="G121" s="30">
        <f t="shared" si="13"/>
        <v>19686.80351453</v>
      </c>
      <c r="H121" s="30">
        <f t="shared" si="14"/>
        <v>23910.603514529997</v>
      </c>
    </row>
    <row r="122" spans="1:8" ht="18">
      <c r="A122" s="2">
        <v>41852</v>
      </c>
      <c r="B122" s="3">
        <v>3586.45</v>
      </c>
      <c r="C122" s="3">
        <v>2447.25</v>
      </c>
      <c r="D122" s="30">
        <f t="shared" si="6"/>
        <v>6033.7</v>
      </c>
      <c r="E122" s="4">
        <v>0</v>
      </c>
      <c r="F122" s="3">
        <v>2505.28622233</v>
      </c>
      <c r="G122" s="30">
        <f t="shared" si="13"/>
        <v>2505.28622233</v>
      </c>
      <c r="H122" s="30">
        <f t="shared" si="14"/>
        <v>8538.98622233</v>
      </c>
    </row>
    <row r="123" spans="1:8" ht="15.75">
      <c r="A123" s="2">
        <v>41883</v>
      </c>
      <c r="B123" s="3">
        <v>1942.6</v>
      </c>
      <c r="C123" s="3">
        <v>4363.4</v>
      </c>
      <c r="D123" s="30">
        <f t="shared" si="6"/>
        <v>6306</v>
      </c>
      <c r="E123" s="3">
        <v>31234.1</v>
      </c>
      <c r="F123" s="3">
        <v>8961.36445117</v>
      </c>
      <c r="G123" s="30">
        <f t="shared" si="13"/>
        <v>40195.46445117</v>
      </c>
      <c r="H123" s="30">
        <f t="shared" si="14"/>
        <v>46501.46445117</v>
      </c>
    </row>
    <row r="124" spans="1:8" ht="18">
      <c r="A124" s="2">
        <v>41913</v>
      </c>
      <c r="B124" s="3">
        <v>34.567032</v>
      </c>
      <c r="C124" s="3">
        <v>18292.618425</v>
      </c>
      <c r="D124" s="30">
        <f t="shared" si="6"/>
        <v>18327.185457</v>
      </c>
      <c r="E124" s="4">
        <v>0</v>
      </c>
      <c r="F124" s="3">
        <v>9410.450044120002</v>
      </c>
      <c r="G124" s="30">
        <f t="shared" si="13"/>
        <v>9410.450044120002</v>
      </c>
      <c r="H124" s="30">
        <f t="shared" si="14"/>
        <v>27737.63550112</v>
      </c>
    </row>
    <row r="125" spans="1:8" ht="18">
      <c r="A125" s="2">
        <v>41944</v>
      </c>
      <c r="B125" s="3">
        <v>3501.4815</v>
      </c>
      <c r="C125" s="3">
        <v>2521.635229</v>
      </c>
      <c r="D125" s="30">
        <f t="shared" si="6"/>
        <v>6023.116728999999</v>
      </c>
      <c r="E125" s="4">
        <v>0</v>
      </c>
      <c r="F125" s="3">
        <v>7195.72790763</v>
      </c>
      <c r="G125" s="30">
        <f t="shared" si="13"/>
        <v>7195.72790763</v>
      </c>
      <c r="H125" s="30">
        <f t="shared" si="14"/>
        <v>13218.84463663</v>
      </c>
    </row>
    <row r="126" spans="1:8" ht="15.75">
      <c r="A126" s="2">
        <v>41974</v>
      </c>
      <c r="B126" s="3">
        <v>4144.464543</v>
      </c>
      <c r="C126" s="3">
        <v>3025.8448070000004</v>
      </c>
      <c r="D126" s="30">
        <f t="shared" si="6"/>
        <v>7170.30935</v>
      </c>
      <c r="E126" s="3">
        <v>9428.346606</v>
      </c>
      <c r="F126" s="3">
        <v>14073.58792566</v>
      </c>
      <c r="G126" s="30">
        <f t="shared" si="13"/>
        <v>23501.93453166</v>
      </c>
      <c r="H126" s="30">
        <f t="shared" si="14"/>
        <v>30672.24388166</v>
      </c>
    </row>
    <row r="127" spans="1:8" ht="18">
      <c r="A127" s="2">
        <v>42005</v>
      </c>
      <c r="B127" s="3">
        <v>352.3</v>
      </c>
      <c r="C127" s="3">
        <v>4733.200000000001</v>
      </c>
      <c r="D127" s="30">
        <f t="shared" si="6"/>
        <v>5085.500000000001</v>
      </c>
      <c r="E127" s="4">
        <v>0</v>
      </c>
      <c r="F127" s="3">
        <v>7077.76744139</v>
      </c>
      <c r="G127" s="30">
        <f t="shared" si="13"/>
        <v>7077.76744139</v>
      </c>
      <c r="H127" s="30">
        <f t="shared" si="14"/>
        <v>12163.267441390002</v>
      </c>
    </row>
    <row r="128" spans="1:8" ht="18">
      <c r="A128" s="2">
        <v>42036</v>
      </c>
      <c r="B128" s="3">
        <v>642.983</v>
      </c>
      <c r="C128" s="3">
        <v>2813.6</v>
      </c>
      <c r="D128" s="30">
        <f t="shared" si="6"/>
        <v>3456.5829999999996</v>
      </c>
      <c r="E128" s="4">
        <v>0</v>
      </c>
      <c r="F128" s="3">
        <v>8965.74966613</v>
      </c>
      <c r="G128" s="30">
        <f aca="true" t="shared" si="15" ref="G128:G151">+E128+F128</f>
        <v>8965.74966613</v>
      </c>
      <c r="H128" s="30">
        <f aca="true" t="shared" si="16" ref="H128:H151">+D128+G128</f>
        <v>12422.332666129998</v>
      </c>
    </row>
    <row r="129" spans="1:8" ht="15.75">
      <c r="A129" s="2">
        <v>42064</v>
      </c>
      <c r="B129" s="3">
        <v>0</v>
      </c>
      <c r="C129" s="3">
        <v>4564.430447</v>
      </c>
      <c r="D129" s="30">
        <f t="shared" si="6"/>
        <v>4564.430447</v>
      </c>
      <c r="E129" s="3">
        <v>52028.800567000006</v>
      </c>
      <c r="F129" s="3">
        <v>7043.88927419</v>
      </c>
      <c r="G129" s="30">
        <f t="shared" si="15"/>
        <v>59072.689841190004</v>
      </c>
      <c r="H129" s="30">
        <f t="shared" si="16"/>
        <v>63637.12028819</v>
      </c>
    </row>
    <row r="130" spans="1:8" ht="18">
      <c r="A130" s="2">
        <v>42095</v>
      </c>
      <c r="B130" s="3">
        <v>373.4</v>
      </c>
      <c r="C130" s="3">
        <v>3143.7000000000003</v>
      </c>
      <c r="D130" s="30">
        <f t="shared" si="6"/>
        <v>3517.1000000000004</v>
      </c>
      <c r="E130" s="4">
        <v>0</v>
      </c>
      <c r="F130" s="3">
        <v>9198.7120462</v>
      </c>
      <c r="G130" s="30">
        <f t="shared" si="15"/>
        <v>9198.7120462</v>
      </c>
      <c r="H130" s="30">
        <f t="shared" si="16"/>
        <v>12715.8120462</v>
      </c>
    </row>
    <row r="131" spans="1:8" ht="18">
      <c r="A131" s="2">
        <v>42125</v>
      </c>
      <c r="B131" s="3">
        <v>0</v>
      </c>
      <c r="C131" s="3">
        <v>8545.8</v>
      </c>
      <c r="D131" s="30">
        <f t="shared" si="6"/>
        <v>8545.8</v>
      </c>
      <c r="E131" s="4">
        <v>0</v>
      </c>
      <c r="F131" s="3">
        <v>8545.76625059</v>
      </c>
      <c r="G131" s="30">
        <f t="shared" si="15"/>
        <v>8545.76625059</v>
      </c>
      <c r="H131" s="30">
        <f t="shared" si="16"/>
        <v>17091.56625059</v>
      </c>
    </row>
    <row r="132" spans="1:8" ht="18">
      <c r="A132" s="2">
        <v>42156</v>
      </c>
      <c r="B132" s="3">
        <v>330</v>
      </c>
      <c r="C132" s="3">
        <v>2144.4458</v>
      </c>
      <c r="D132" s="30">
        <f t="shared" si="6"/>
        <v>2474.4458</v>
      </c>
      <c r="E132" s="4">
        <v>0</v>
      </c>
      <c r="F132" s="3">
        <v>5386.8881022</v>
      </c>
      <c r="G132" s="30">
        <f t="shared" si="15"/>
        <v>5386.8881022</v>
      </c>
      <c r="H132" s="30">
        <f t="shared" si="16"/>
        <v>7861.3339022</v>
      </c>
    </row>
    <row r="133" spans="1:8" ht="18">
      <c r="A133" s="2">
        <v>42186</v>
      </c>
      <c r="B133" s="3">
        <v>0</v>
      </c>
      <c r="C133" s="3">
        <v>4790.1</v>
      </c>
      <c r="D133" s="30">
        <f t="shared" si="6"/>
        <v>4790.1</v>
      </c>
      <c r="E133" s="4">
        <v>0</v>
      </c>
      <c r="F133" s="3">
        <v>3579.5989428400003</v>
      </c>
      <c r="G133" s="30">
        <f t="shared" si="15"/>
        <v>3579.5989428400003</v>
      </c>
      <c r="H133" s="30">
        <f t="shared" si="16"/>
        <v>8369.698942840001</v>
      </c>
    </row>
    <row r="134" spans="1:8" ht="18">
      <c r="A134" s="2">
        <v>42217</v>
      </c>
      <c r="B134" s="3">
        <v>369.166898</v>
      </c>
      <c r="C134" s="3">
        <v>2153.2524710000002</v>
      </c>
      <c r="D134" s="30">
        <f t="shared" si="6"/>
        <v>2522.419369</v>
      </c>
      <c r="E134" s="4">
        <v>0</v>
      </c>
      <c r="F134" s="3">
        <v>7420.11548518</v>
      </c>
      <c r="G134" s="30">
        <f t="shared" si="15"/>
        <v>7420.11548518</v>
      </c>
      <c r="H134" s="30">
        <f t="shared" si="16"/>
        <v>9942.534854180001</v>
      </c>
    </row>
    <row r="135" spans="1:8" ht="18">
      <c r="A135" s="2">
        <v>42248</v>
      </c>
      <c r="B135" s="3">
        <v>100</v>
      </c>
      <c r="C135" s="3">
        <v>2183.35</v>
      </c>
      <c r="D135" s="30">
        <f aca="true" t="shared" si="17" ref="D135:D141">+B135+C135</f>
        <v>2283.35</v>
      </c>
      <c r="E135" s="4">
        <v>0</v>
      </c>
      <c r="F135" s="3">
        <v>3078.79685265</v>
      </c>
      <c r="G135" s="30">
        <f t="shared" si="15"/>
        <v>3078.79685265</v>
      </c>
      <c r="H135" s="30">
        <f t="shared" si="16"/>
        <v>5362.146852649999</v>
      </c>
    </row>
    <row r="136" spans="1:8" ht="18">
      <c r="A136" s="2">
        <v>42278</v>
      </c>
      <c r="B136" s="3">
        <v>47.2885</v>
      </c>
      <c r="C136" s="3">
        <v>2120.222342</v>
      </c>
      <c r="D136" s="30">
        <f t="shared" si="17"/>
        <v>2167.510842</v>
      </c>
      <c r="E136" s="4">
        <v>0</v>
      </c>
      <c r="F136" s="3">
        <v>5352.465356850001</v>
      </c>
      <c r="G136" s="30">
        <f t="shared" si="15"/>
        <v>5352.465356850001</v>
      </c>
      <c r="H136" s="30">
        <f t="shared" si="16"/>
        <v>7519.976198850001</v>
      </c>
    </row>
    <row r="137" spans="1:8" ht="18">
      <c r="A137" s="2">
        <v>42309</v>
      </c>
      <c r="B137" s="3">
        <v>413.409267</v>
      </c>
      <c r="C137" s="3">
        <v>2758.551084</v>
      </c>
      <c r="D137" s="30">
        <f t="shared" si="17"/>
        <v>3171.960351</v>
      </c>
      <c r="E137" s="4">
        <v>0</v>
      </c>
      <c r="F137" s="3">
        <v>13069.21680117</v>
      </c>
      <c r="G137" s="30">
        <f t="shared" si="15"/>
        <v>13069.21680117</v>
      </c>
      <c r="H137" s="30">
        <f t="shared" si="16"/>
        <v>16241.17715217</v>
      </c>
    </row>
    <row r="138" spans="1:8" ht="18">
      <c r="A138" s="2">
        <v>42339</v>
      </c>
      <c r="B138" s="3">
        <v>8430.979728</v>
      </c>
      <c r="C138" s="3">
        <v>5375.784464599999</v>
      </c>
      <c r="D138" s="30">
        <f t="shared" si="17"/>
        <v>13806.7641926</v>
      </c>
      <c r="E138" s="4">
        <v>0</v>
      </c>
      <c r="F138" s="3">
        <v>11254.8257047</v>
      </c>
      <c r="G138" s="30">
        <f t="shared" si="15"/>
        <v>11254.8257047</v>
      </c>
      <c r="H138" s="30">
        <f t="shared" si="16"/>
        <v>25061.5898973</v>
      </c>
    </row>
    <row r="139" spans="1:8" ht="18">
      <c r="A139" s="2">
        <v>42370</v>
      </c>
      <c r="B139" s="3">
        <v>125.764706</v>
      </c>
      <c r="C139" s="3">
        <v>2496.080335368</v>
      </c>
      <c r="D139" s="30">
        <f t="shared" si="17"/>
        <v>2621.845041368</v>
      </c>
      <c r="E139" s="4">
        <v>0</v>
      </c>
      <c r="F139" s="3">
        <v>5895.72</v>
      </c>
      <c r="G139" s="30">
        <f t="shared" si="15"/>
        <v>5895.72</v>
      </c>
      <c r="H139" s="30">
        <f t="shared" si="16"/>
        <v>8517.565041368</v>
      </c>
    </row>
    <row r="140" spans="1:8" ht="18">
      <c r="A140" s="2">
        <v>42401</v>
      </c>
      <c r="B140" s="3">
        <v>1665.968392</v>
      </c>
      <c r="C140" s="3">
        <v>2560.8284460000004</v>
      </c>
      <c r="D140" s="30">
        <f t="shared" si="17"/>
        <v>4226.796838</v>
      </c>
      <c r="E140" s="4">
        <v>0</v>
      </c>
      <c r="F140" s="3">
        <v>4688.16</v>
      </c>
      <c r="G140" s="30">
        <f t="shared" si="15"/>
        <v>4688.16</v>
      </c>
      <c r="H140" s="30">
        <f t="shared" si="16"/>
        <v>8914.956838</v>
      </c>
    </row>
    <row r="141" spans="1:8" ht="18">
      <c r="A141" s="2">
        <v>42430</v>
      </c>
      <c r="B141" s="3">
        <v>722.24</v>
      </c>
      <c r="C141" s="3">
        <v>3627.9487900000004</v>
      </c>
      <c r="D141" s="30">
        <f t="shared" si="17"/>
        <v>4350.18879</v>
      </c>
      <c r="E141" s="4">
        <v>0</v>
      </c>
      <c r="F141" s="3">
        <v>10580.41</v>
      </c>
      <c r="G141" s="30">
        <f t="shared" si="15"/>
        <v>10580.41</v>
      </c>
      <c r="H141" s="30">
        <f t="shared" si="16"/>
        <v>14930.59879</v>
      </c>
    </row>
    <row r="142" spans="1:8" ht="18">
      <c r="A142" s="2">
        <v>42461</v>
      </c>
      <c r="B142" s="3">
        <v>532.972138</v>
      </c>
      <c r="C142" s="3">
        <v>4347.007018</v>
      </c>
      <c r="D142" s="30">
        <f aca="true" t="shared" si="18" ref="D142:D153">+B142+C142</f>
        <v>4879.979156</v>
      </c>
      <c r="E142" s="4">
        <v>0</v>
      </c>
      <c r="F142" s="3">
        <v>5930.51</v>
      </c>
      <c r="G142" s="30">
        <f t="shared" si="15"/>
        <v>5930.51</v>
      </c>
      <c r="H142" s="30">
        <f t="shared" si="16"/>
        <v>10810.489156</v>
      </c>
    </row>
    <row r="143" spans="1:8" ht="18">
      <c r="A143" s="2">
        <v>42491</v>
      </c>
      <c r="B143" s="3">
        <v>112</v>
      </c>
      <c r="C143" s="3">
        <v>4239.666681</v>
      </c>
      <c r="D143" s="30">
        <f t="shared" si="18"/>
        <v>4351.666681</v>
      </c>
      <c r="E143" s="4">
        <v>0</v>
      </c>
      <c r="F143" s="3">
        <v>12366.32</v>
      </c>
      <c r="G143" s="30">
        <f t="shared" si="15"/>
        <v>12366.32</v>
      </c>
      <c r="H143" s="30">
        <f t="shared" si="16"/>
        <v>16717.986681</v>
      </c>
    </row>
    <row r="144" spans="1:8" ht="18">
      <c r="A144" s="2">
        <v>42522</v>
      </c>
      <c r="B144" s="3">
        <v>25.235294</v>
      </c>
      <c r="C144" s="3">
        <v>4362.926666</v>
      </c>
      <c r="D144" s="30">
        <f t="shared" si="18"/>
        <v>4388.16196</v>
      </c>
      <c r="E144" s="4">
        <v>0</v>
      </c>
      <c r="F144" s="3">
        <v>11341.82</v>
      </c>
      <c r="G144" s="30">
        <f t="shared" si="15"/>
        <v>11341.82</v>
      </c>
      <c r="H144" s="30">
        <f t="shared" si="16"/>
        <v>15729.981960000001</v>
      </c>
    </row>
    <row r="145" spans="1:8" ht="18">
      <c r="A145" s="2">
        <v>42552</v>
      </c>
      <c r="B145" s="3">
        <v>3103.949452</v>
      </c>
      <c r="C145" s="3">
        <v>3356.907698</v>
      </c>
      <c r="D145" s="30">
        <f t="shared" si="18"/>
        <v>6460.85715</v>
      </c>
      <c r="E145" s="4">
        <v>0</v>
      </c>
      <c r="F145" s="3">
        <v>3203.36</v>
      </c>
      <c r="G145" s="30">
        <f t="shared" si="15"/>
        <v>3203.36</v>
      </c>
      <c r="H145" s="30">
        <f t="shared" si="16"/>
        <v>9664.21715</v>
      </c>
    </row>
    <row r="146" spans="1:8" ht="18">
      <c r="A146" s="2">
        <v>42583</v>
      </c>
      <c r="B146" s="3">
        <v>1928.062913</v>
      </c>
      <c r="C146" s="3">
        <v>3504.401559</v>
      </c>
      <c r="D146" s="30">
        <f t="shared" si="18"/>
        <v>5432.464472</v>
      </c>
      <c r="E146" s="4">
        <v>0</v>
      </c>
      <c r="F146" s="3">
        <v>4202.54</v>
      </c>
      <c r="G146" s="30">
        <f t="shared" si="15"/>
        <v>4202.54</v>
      </c>
      <c r="H146" s="30">
        <f t="shared" si="16"/>
        <v>9635.004472</v>
      </c>
    </row>
    <row r="147" spans="1:8" ht="18">
      <c r="A147" s="2">
        <v>42614</v>
      </c>
      <c r="B147" s="3">
        <v>0</v>
      </c>
      <c r="C147" s="3">
        <v>4401.188368</v>
      </c>
      <c r="D147" s="30">
        <f t="shared" si="18"/>
        <v>4401.188368</v>
      </c>
      <c r="E147" s="4">
        <v>0</v>
      </c>
      <c r="F147" s="3">
        <v>10797.4</v>
      </c>
      <c r="G147" s="30">
        <f t="shared" si="15"/>
        <v>10797.4</v>
      </c>
      <c r="H147" s="30">
        <f t="shared" si="16"/>
        <v>15198.588368</v>
      </c>
    </row>
    <row r="148" spans="1:8" ht="18">
      <c r="A148" s="2">
        <v>42644</v>
      </c>
      <c r="B148" s="3">
        <v>22.058824</v>
      </c>
      <c r="C148" s="3">
        <v>2480.574597</v>
      </c>
      <c r="D148" s="30">
        <f t="shared" si="18"/>
        <v>2502.633421</v>
      </c>
      <c r="E148" s="4">
        <v>0</v>
      </c>
      <c r="F148" s="3">
        <v>12755.89</v>
      </c>
      <c r="G148" s="30">
        <f t="shared" si="15"/>
        <v>12755.89</v>
      </c>
      <c r="H148" s="30">
        <f t="shared" si="16"/>
        <v>15258.523421</v>
      </c>
    </row>
    <row r="149" spans="1:8" ht="18">
      <c r="A149" s="2">
        <v>42675</v>
      </c>
      <c r="B149" s="3">
        <v>3671.319342</v>
      </c>
      <c r="C149" s="3">
        <v>2803.133602632005</v>
      </c>
      <c r="D149" s="30">
        <f t="shared" si="18"/>
        <v>6474.452944632005</v>
      </c>
      <c r="E149" s="4">
        <v>0</v>
      </c>
      <c r="F149" s="3">
        <v>15941.57</v>
      </c>
      <c r="G149" s="30">
        <f t="shared" si="15"/>
        <v>15941.57</v>
      </c>
      <c r="H149" s="30">
        <f t="shared" si="16"/>
        <v>22416.022944632005</v>
      </c>
    </row>
    <row r="150" spans="1:8" ht="18">
      <c r="A150" s="2">
        <v>42705</v>
      </c>
      <c r="B150" s="3">
        <v>15</v>
      </c>
      <c r="C150" s="3">
        <v>3222.97933110295</v>
      </c>
      <c r="D150" s="30">
        <f t="shared" si="18"/>
        <v>3237.97933110295</v>
      </c>
      <c r="E150" s="4">
        <v>0</v>
      </c>
      <c r="F150" s="3">
        <v>21314.78</v>
      </c>
      <c r="G150" s="30">
        <f t="shared" si="15"/>
        <v>21314.78</v>
      </c>
      <c r="H150" s="30">
        <f t="shared" si="16"/>
        <v>24552.75933110295</v>
      </c>
    </row>
    <row r="151" spans="1:8" ht="18">
      <c r="A151" s="2">
        <v>42736</v>
      </c>
      <c r="B151" s="4">
        <v>0</v>
      </c>
      <c r="C151" s="30">
        <v>3205.155134</v>
      </c>
      <c r="D151" s="30">
        <f t="shared" si="18"/>
        <v>3205.155134</v>
      </c>
      <c r="E151" s="4">
        <v>0</v>
      </c>
      <c r="F151" s="5">
        <v>9142.812505525044</v>
      </c>
      <c r="G151" s="30">
        <f t="shared" si="15"/>
        <v>9142.812505525044</v>
      </c>
      <c r="H151" s="30">
        <f t="shared" si="16"/>
        <v>12347.967639525044</v>
      </c>
    </row>
    <row r="152" spans="1:8" ht="18">
      <c r="A152" s="2">
        <v>42767</v>
      </c>
      <c r="B152" s="4">
        <v>0</v>
      </c>
      <c r="C152" s="30">
        <v>2598.606845</v>
      </c>
      <c r="D152" s="30">
        <f t="shared" si="18"/>
        <v>2598.606845</v>
      </c>
      <c r="E152" s="4">
        <v>0</v>
      </c>
      <c r="F152" s="5">
        <v>13597.699510303157</v>
      </c>
      <c r="G152" s="30">
        <f aca="true" t="shared" si="19" ref="G152:G162">+E152+F152</f>
        <v>13597.699510303157</v>
      </c>
      <c r="H152" s="30">
        <f aca="true" t="shared" si="20" ref="H152:H162">+D152+G152</f>
        <v>16196.306355303157</v>
      </c>
    </row>
    <row r="153" spans="1:8" ht="18">
      <c r="A153" s="2">
        <v>42795</v>
      </c>
      <c r="B153" s="30">
        <v>446.388499</v>
      </c>
      <c r="C153" s="30">
        <v>4720.108879</v>
      </c>
      <c r="D153" s="30">
        <f t="shared" si="18"/>
        <v>5166.497378</v>
      </c>
      <c r="E153" s="4">
        <v>0</v>
      </c>
      <c r="F153" s="5">
        <v>13243.55807731</v>
      </c>
      <c r="G153" s="30">
        <f t="shared" si="19"/>
        <v>13243.55807731</v>
      </c>
      <c r="H153" s="30">
        <f t="shared" si="20"/>
        <v>18410.05545531</v>
      </c>
    </row>
    <row r="154" spans="1:8" ht="18">
      <c r="A154" s="2">
        <v>42826</v>
      </c>
      <c r="B154" s="30">
        <v>597.473844</v>
      </c>
      <c r="C154" s="30">
        <v>4233.6443979999995</v>
      </c>
      <c r="D154" s="30">
        <f aca="true" t="shared" si="21" ref="D154:D196">+B154+C154</f>
        <v>4831.118242</v>
      </c>
      <c r="E154" s="4">
        <v>0</v>
      </c>
      <c r="F154" s="5">
        <v>9769.606335280001</v>
      </c>
      <c r="G154" s="30">
        <f t="shared" si="19"/>
        <v>9769.606335280001</v>
      </c>
      <c r="H154" s="30">
        <f t="shared" si="20"/>
        <v>14600.724577280002</v>
      </c>
    </row>
    <row r="155" spans="1:8" ht="18">
      <c r="A155" s="2">
        <v>42856</v>
      </c>
      <c r="B155" s="30">
        <v>3565.814194</v>
      </c>
      <c r="C155" s="30">
        <v>2860.01409</v>
      </c>
      <c r="D155" s="30">
        <f t="shared" si="21"/>
        <v>6425.828284</v>
      </c>
      <c r="E155" s="4">
        <v>0</v>
      </c>
      <c r="F155" s="5">
        <v>9909.377755564326</v>
      </c>
      <c r="G155" s="30">
        <f t="shared" si="19"/>
        <v>9909.377755564326</v>
      </c>
      <c r="H155" s="30">
        <f t="shared" si="20"/>
        <v>16335.206039564328</v>
      </c>
    </row>
    <row r="156" spans="1:8" ht="18">
      <c r="A156" s="2">
        <v>42887</v>
      </c>
      <c r="B156" s="30">
        <v>25.5</v>
      </c>
      <c r="C156" s="30">
        <v>2984.43301</v>
      </c>
      <c r="D156" s="30">
        <f t="shared" si="21"/>
        <v>3009.93301</v>
      </c>
      <c r="E156" s="4">
        <v>0</v>
      </c>
      <c r="F156" s="5">
        <v>22169.00346314578</v>
      </c>
      <c r="G156" s="30">
        <f t="shared" si="19"/>
        <v>22169.00346314578</v>
      </c>
      <c r="H156" s="30">
        <f t="shared" si="20"/>
        <v>25178.93647314578</v>
      </c>
    </row>
    <row r="157" spans="1:8" ht="18">
      <c r="A157" s="2">
        <v>42917</v>
      </c>
      <c r="B157" s="30">
        <v>2845.334478</v>
      </c>
      <c r="C157" s="30">
        <v>4509.61772</v>
      </c>
      <c r="D157" s="30">
        <f t="shared" si="21"/>
        <v>7354.952198000001</v>
      </c>
      <c r="E157" s="4">
        <v>0</v>
      </c>
      <c r="F157" s="5">
        <v>11005.539006144969</v>
      </c>
      <c r="G157" s="30">
        <f t="shared" si="19"/>
        <v>11005.539006144969</v>
      </c>
      <c r="H157" s="30">
        <f t="shared" si="20"/>
        <v>18360.49120414497</v>
      </c>
    </row>
    <row r="158" spans="1:8" ht="18">
      <c r="A158" s="2">
        <v>42948</v>
      </c>
      <c r="B158" s="30">
        <v>10.65</v>
      </c>
      <c r="C158" s="30">
        <v>4655.597642000001</v>
      </c>
      <c r="D158" s="30">
        <f t="shared" si="21"/>
        <v>4666.247642</v>
      </c>
      <c r="E158" s="4">
        <v>0</v>
      </c>
      <c r="F158" s="5">
        <v>9379.196834469138</v>
      </c>
      <c r="G158" s="30">
        <f t="shared" si="19"/>
        <v>9379.196834469138</v>
      </c>
      <c r="H158" s="30">
        <f t="shared" si="20"/>
        <v>14045.444476469138</v>
      </c>
    </row>
    <row r="159" spans="1:8" ht="18">
      <c r="A159" s="2">
        <v>42979</v>
      </c>
      <c r="B159" s="30">
        <v>124.32675</v>
      </c>
      <c r="C159" s="30">
        <v>3554.777233</v>
      </c>
      <c r="D159" s="30">
        <f t="shared" si="21"/>
        <v>3679.103983</v>
      </c>
      <c r="E159" s="31">
        <v>0</v>
      </c>
      <c r="F159" s="5">
        <v>8503.160799227499</v>
      </c>
      <c r="G159" s="30">
        <f t="shared" si="19"/>
        <v>8503.160799227499</v>
      </c>
      <c r="H159" s="30">
        <f t="shared" si="20"/>
        <v>12182.2647822275</v>
      </c>
    </row>
    <row r="160" spans="1:8" ht="18">
      <c r="A160" s="2">
        <v>43009</v>
      </c>
      <c r="B160" s="4">
        <v>0</v>
      </c>
      <c r="C160" s="30">
        <v>3964.533298</v>
      </c>
      <c r="D160" s="30">
        <f t="shared" si="21"/>
        <v>3964.533298</v>
      </c>
      <c r="E160" s="31">
        <v>0</v>
      </c>
      <c r="F160" s="5">
        <v>16279.214773025698</v>
      </c>
      <c r="G160" s="30">
        <f t="shared" si="19"/>
        <v>16279.214773025698</v>
      </c>
      <c r="H160" s="30">
        <f t="shared" si="20"/>
        <v>20243.748071025697</v>
      </c>
    </row>
    <row r="161" spans="1:8" ht="18">
      <c r="A161" s="2">
        <v>43040</v>
      </c>
      <c r="B161" s="30">
        <v>3118.756781</v>
      </c>
      <c r="C161" s="30">
        <v>3410.7869419999997</v>
      </c>
      <c r="D161" s="30">
        <f t="shared" si="21"/>
        <v>6529.543723</v>
      </c>
      <c r="E161" s="31">
        <v>0</v>
      </c>
      <c r="F161" s="5">
        <v>8264.823527115654</v>
      </c>
      <c r="G161" s="30">
        <f t="shared" si="19"/>
        <v>8264.823527115654</v>
      </c>
      <c r="H161" s="30">
        <f t="shared" si="20"/>
        <v>14794.367250115654</v>
      </c>
    </row>
    <row r="162" spans="1:8" ht="18">
      <c r="A162" s="2">
        <v>43070</v>
      </c>
      <c r="B162" s="4">
        <v>0</v>
      </c>
      <c r="C162" s="30">
        <v>3620.202085</v>
      </c>
      <c r="D162" s="30">
        <f t="shared" si="21"/>
        <v>3620.202085</v>
      </c>
      <c r="E162" s="31">
        <v>0</v>
      </c>
      <c r="F162" s="5">
        <v>13024.167962681544</v>
      </c>
      <c r="G162" s="30">
        <f t="shared" si="19"/>
        <v>13024.167962681544</v>
      </c>
      <c r="H162" s="30">
        <f t="shared" si="20"/>
        <v>16644.370047681543</v>
      </c>
    </row>
    <row r="163" spans="1:8" ht="18">
      <c r="A163" s="2">
        <v>43101</v>
      </c>
      <c r="B163" s="30">
        <v>3411.266891</v>
      </c>
      <c r="C163" s="30">
        <v>4687.898267</v>
      </c>
      <c r="D163" s="30">
        <f t="shared" si="21"/>
        <v>8099.165158</v>
      </c>
      <c r="E163" s="4">
        <v>0</v>
      </c>
      <c r="F163" s="30">
        <v>9475.431836685639</v>
      </c>
      <c r="G163" s="30">
        <f aca="true" t="shared" si="22" ref="G163:G180">+E163+F163</f>
        <v>9475.431836685639</v>
      </c>
      <c r="H163" s="30">
        <f aca="true" t="shared" si="23" ref="H163:H180">+D163+G163</f>
        <v>17574.59699468564</v>
      </c>
    </row>
    <row r="164" spans="1:8" ht="18">
      <c r="A164" s="2">
        <v>43132</v>
      </c>
      <c r="B164" s="30">
        <v>20.8784</v>
      </c>
      <c r="C164" s="30">
        <v>3430.94521</v>
      </c>
      <c r="D164" s="30">
        <f t="shared" si="21"/>
        <v>3451.82361</v>
      </c>
      <c r="E164" s="4">
        <v>0</v>
      </c>
      <c r="F164" s="30">
        <v>24379.60278775456</v>
      </c>
      <c r="G164" s="30">
        <f t="shared" si="22"/>
        <v>24379.60278775456</v>
      </c>
      <c r="H164" s="30">
        <f t="shared" si="23"/>
        <v>27831.42639775456</v>
      </c>
    </row>
    <row r="165" spans="1:8" ht="18">
      <c r="A165" s="2">
        <v>43160</v>
      </c>
      <c r="B165" s="30">
        <v>750.966627</v>
      </c>
      <c r="C165" s="30">
        <v>4249.179527</v>
      </c>
      <c r="D165" s="30">
        <f t="shared" si="21"/>
        <v>5000.146154</v>
      </c>
      <c r="E165" s="4">
        <v>0</v>
      </c>
      <c r="F165" s="30">
        <v>18301.73914200254</v>
      </c>
      <c r="G165" s="30">
        <f t="shared" si="22"/>
        <v>18301.73914200254</v>
      </c>
      <c r="H165" s="30">
        <f t="shared" si="23"/>
        <v>23301.88529600254</v>
      </c>
    </row>
    <row r="166" spans="1:8" ht="18">
      <c r="A166" s="2">
        <v>43191</v>
      </c>
      <c r="B166" s="30">
        <v>589.796055</v>
      </c>
      <c r="C166" s="30">
        <v>6161.579449</v>
      </c>
      <c r="D166" s="30">
        <f t="shared" si="21"/>
        <v>6751.375504</v>
      </c>
      <c r="E166" s="4">
        <v>0</v>
      </c>
      <c r="F166" s="30">
        <v>17173.75820562</v>
      </c>
      <c r="G166" s="30">
        <f t="shared" si="22"/>
        <v>17173.75820562</v>
      </c>
      <c r="H166" s="30">
        <f t="shared" si="23"/>
        <v>23925.13370962</v>
      </c>
    </row>
    <row r="167" spans="1:8" ht="18">
      <c r="A167" s="2">
        <v>43221</v>
      </c>
      <c r="B167" s="30">
        <v>81.297945</v>
      </c>
      <c r="C167" s="30">
        <v>5254.457171999999</v>
      </c>
      <c r="D167" s="30">
        <f t="shared" si="21"/>
        <v>5335.755117</v>
      </c>
      <c r="E167" s="4">
        <v>0</v>
      </c>
      <c r="F167" s="30">
        <v>19297.10572936</v>
      </c>
      <c r="G167" s="30">
        <f t="shared" si="22"/>
        <v>19297.10572936</v>
      </c>
      <c r="H167" s="30">
        <f t="shared" si="23"/>
        <v>24632.86084636</v>
      </c>
    </row>
    <row r="168" spans="1:8" ht="18">
      <c r="A168" s="2">
        <v>43252</v>
      </c>
      <c r="B168" s="30">
        <v>2843.491567</v>
      </c>
      <c r="C168" s="30">
        <v>3565.7224509999996</v>
      </c>
      <c r="D168" s="30">
        <f t="shared" si="21"/>
        <v>6409.214018</v>
      </c>
      <c r="E168" s="4">
        <v>0</v>
      </c>
      <c r="F168" s="30">
        <v>31153.202784290872</v>
      </c>
      <c r="G168" s="30">
        <f t="shared" si="22"/>
        <v>31153.202784290872</v>
      </c>
      <c r="H168" s="30">
        <f t="shared" si="23"/>
        <v>37562.41680229087</v>
      </c>
    </row>
    <row r="169" spans="1:8" ht="18">
      <c r="A169" s="2">
        <v>43282</v>
      </c>
      <c r="B169" s="30">
        <v>337.766729</v>
      </c>
      <c r="C169" s="30">
        <v>2807.202964</v>
      </c>
      <c r="D169" s="30">
        <f t="shared" si="21"/>
        <v>3144.969693</v>
      </c>
      <c r="E169" s="4">
        <v>0</v>
      </c>
      <c r="F169" s="30">
        <v>11512.77518353774</v>
      </c>
      <c r="G169" s="30">
        <f t="shared" si="22"/>
        <v>11512.77518353774</v>
      </c>
      <c r="H169" s="30">
        <f t="shared" si="23"/>
        <v>14657.744876537741</v>
      </c>
    </row>
    <row r="170" spans="1:8" ht="18">
      <c r="A170" s="2">
        <v>43313</v>
      </c>
      <c r="B170" s="30">
        <v>2872.384164</v>
      </c>
      <c r="C170" s="30">
        <v>3760.752289</v>
      </c>
      <c r="D170" s="30">
        <f t="shared" si="21"/>
        <v>6633.136453</v>
      </c>
      <c r="E170" s="4">
        <v>0</v>
      </c>
      <c r="F170" s="30">
        <v>12063.408040183176</v>
      </c>
      <c r="G170" s="30">
        <f t="shared" si="22"/>
        <v>12063.408040183176</v>
      </c>
      <c r="H170" s="30">
        <f t="shared" si="23"/>
        <v>18696.544493183177</v>
      </c>
    </row>
    <row r="171" spans="1:8" ht="18">
      <c r="A171" s="2">
        <v>43344</v>
      </c>
      <c r="B171" s="30">
        <v>348.250144</v>
      </c>
      <c r="C171" s="30">
        <v>3581.9538709999997</v>
      </c>
      <c r="D171" s="30">
        <f t="shared" si="21"/>
        <v>3930.204015</v>
      </c>
      <c r="E171" s="4">
        <v>0</v>
      </c>
      <c r="F171" s="30">
        <v>17554.928654167008</v>
      </c>
      <c r="G171" s="30">
        <f t="shared" si="22"/>
        <v>17554.928654167008</v>
      </c>
      <c r="H171" s="30">
        <f t="shared" si="23"/>
        <v>21485.132669167007</v>
      </c>
    </row>
    <row r="172" spans="1:8" ht="18">
      <c r="A172" s="2">
        <v>43374</v>
      </c>
      <c r="B172" s="30">
        <v>2905.596551</v>
      </c>
      <c r="C172" s="30">
        <v>4877.868893000001</v>
      </c>
      <c r="D172" s="30">
        <f t="shared" si="21"/>
        <v>7783.465444000001</v>
      </c>
      <c r="E172" s="4">
        <v>0</v>
      </c>
      <c r="F172" s="30">
        <v>13169.366088657329</v>
      </c>
      <c r="G172" s="30">
        <f t="shared" si="22"/>
        <v>13169.366088657329</v>
      </c>
      <c r="H172" s="30">
        <f t="shared" si="23"/>
        <v>20952.83153265733</v>
      </c>
    </row>
    <row r="173" spans="1:8" ht="18">
      <c r="A173" s="2">
        <v>43405</v>
      </c>
      <c r="B173" s="30">
        <v>287.11721</v>
      </c>
      <c r="C173" s="30">
        <v>2908.980261</v>
      </c>
      <c r="D173" s="30">
        <f t="shared" si="21"/>
        <v>3196.097471</v>
      </c>
      <c r="E173" s="4">
        <v>0</v>
      </c>
      <c r="F173" s="30">
        <v>8713.841351552604</v>
      </c>
      <c r="G173" s="30">
        <f t="shared" si="22"/>
        <v>8713.841351552604</v>
      </c>
      <c r="H173" s="30">
        <f t="shared" si="23"/>
        <v>11909.938822552605</v>
      </c>
    </row>
    <row r="174" spans="1:8" ht="18">
      <c r="A174" s="2">
        <v>43435</v>
      </c>
      <c r="B174" s="30">
        <v>2158.295451</v>
      </c>
      <c r="C174" s="30">
        <v>4117.630368</v>
      </c>
      <c r="D174" s="30">
        <f t="shared" si="21"/>
        <v>6275.925819</v>
      </c>
      <c r="E174" s="4">
        <v>0</v>
      </c>
      <c r="F174" s="30">
        <v>28541.411989491742</v>
      </c>
      <c r="G174" s="30">
        <f t="shared" si="22"/>
        <v>28541.411989491742</v>
      </c>
      <c r="H174" s="30">
        <f t="shared" si="23"/>
        <v>34817.33780849174</v>
      </c>
    </row>
    <row r="175" spans="1:8" ht="18">
      <c r="A175" s="2">
        <v>43466</v>
      </c>
      <c r="B175" s="30">
        <v>586.519446</v>
      </c>
      <c r="C175" s="30">
        <v>3051.500263</v>
      </c>
      <c r="D175" s="30">
        <f t="shared" si="21"/>
        <v>3638.019709</v>
      </c>
      <c r="E175" s="4">
        <v>0</v>
      </c>
      <c r="F175" s="30">
        <v>14412.403124401108</v>
      </c>
      <c r="G175" s="30">
        <f t="shared" si="22"/>
        <v>14412.403124401108</v>
      </c>
      <c r="H175" s="30">
        <f t="shared" si="23"/>
        <v>18050.422833401106</v>
      </c>
    </row>
    <row r="176" spans="1:8" ht="18">
      <c r="A176" s="2">
        <v>43497</v>
      </c>
      <c r="B176" s="30">
        <v>750.239123</v>
      </c>
      <c r="C176" s="30">
        <v>5137.493181</v>
      </c>
      <c r="D176" s="30">
        <f t="shared" si="21"/>
        <v>5887.732304</v>
      </c>
      <c r="E176" s="4">
        <v>0</v>
      </c>
      <c r="F176" s="30">
        <v>24367.444942825354</v>
      </c>
      <c r="G176" s="30">
        <f t="shared" si="22"/>
        <v>24367.444942825354</v>
      </c>
      <c r="H176" s="30">
        <f t="shared" si="23"/>
        <v>30255.177246825355</v>
      </c>
    </row>
    <row r="177" spans="1:8" ht="18">
      <c r="A177" s="2">
        <v>43525</v>
      </c>
      <c r="B177" s="30">
        <v>788.631717</v>
      </c>
      <c r="C177" s="30">
        <v>4978.864379</v>
      </c>
      <c r="D177" s="30">
        <f t="shared" si="21"/>
        <v>5767.496096</v>
      </c>
      <c r="E177" s="4">
        <v>0</v>
      </c>
      <c r="F177" s="30">
        <v>19018.03641246797</v>
      </c>
      <c r="G177" s="30">
        <f t="shared" si="22"/>
        <v>19018.03641246797</v>
      </c>
      <c r="H177" s="30">
        <f t="shared" si="23"/>
        <v>24785.532508467968</v>
      </c>
    </row>
    <row r="178" spans="1:8" ht="18">
      <c r="A178" s="2">
        <v>43556</v>
      </c>
      <c r="B178" s="30">
        <v>1093.999366</v>
      </c>
      <c r="C178" s="30">
        <v>6487.396494</v>
      </c>
      <c r="D178" s="30">
        <f t="shared" si="21"/>
        <v>7581.39586</v>
      </c>
      <c r="E178" s="4">
        <v>0</v>
      </c>
      <c r="F178" s="30">
        <v>19259.45004729751</v>
      </c>
      <c r="G178" s="30">
        <f t="shared" si="22"/>
        <v>19259.45004729751</v>
      </c>
      <c r="H178" s="30">
        <f t="shared" si="23"/>
        <v>26840.84590729751</v>
      </c>
    </row>
    <row r="179" spans="1:8" ht="18">
      <c r="A179" s="2">
        <v>43586</v>
      </c>
      <c r="B179" s="30">
        <v>1022.938797</v>
      </c>
      <c r="C179" s="30">
        <v>3499.44075650428</v>
      </c>
      <c r="D179" s="30">
        <f t="shared" si="21"/>
        <v>4522.37955350428</v>
      </c>
      <c r="E179" s="4">
        <v>0</v>
      </c>
      <c r="F179" s="30">
        <v>20060.210304372682</v>
      </c>
      <c r="G179" s="30">
        <f t="shared" si="22"/>
        <v>20060.210304372682</v>
      </c>
      <c r="H179" s="30">
        <f t="shared" si="23"/>
        <v>24582.589857876963</v>
      </c>
    </row>
    <row r="180" spans="1:8" ht="18">
      <c r="A180" s="2">
        <v>43617</v>
      </c>
      <c r="B180" s="30">
        <v>10663.803174</v>
      </c>
      <c r="C180" s="30">
        <v>4734.765402</v>
      </c>
      <c r="D180" s="30">
        <f t="shared" si="21"/>
        <v>15398.568576000001</v>
      </c>
      <c r="E180" s="4">
        <v>0</v>
      </c>
      <c r="F180" s="30">
        <v>32212.39645319718</v>
      </c>
      <c r="G180" s="30">
        <f t="shared" si="22"/>
        <v>32212.39645319718</v>
      </c>
      <c r="H180" s="30">
        <f t="shared" si="23"/>
        <v>47610.96502919718</v>
      </c>
    </row>
    <row r="181" spans="1:8" ht="18">
      <c r="A181" s="39">
        <v>43647</v>
      </c>
      <c r="B181" s="30">
        <v>685.095958</v>
      </c>
      <c r="C181" s="30">
        <v>4549.67221248252</v>
      </c>
      <c r="D181" s="30">
        <f t="shared" si="21"/>
        <v>5234.76817048252</v>
      </c>
      <c r="E181" s="4">
        <v>0</v>
      </c>
      <c r="F181" s="30">
        <v>18882.455965195768</v>
      </c>
      <c r="G181" s="30">
        <f aca="true" t="shared" si="24" ref="G181:G208">+E181+F181</f>
        <v>18882.455965195768</v>
      </c>
      <c r="H181" s="30">
        <f aca="true" t="shared" si="25" ref="H181:H193">+D181+G181</f>
        <v>24117.224135678287</v>
      </c>
    </row>
    <row r="182" spans="1:8" ht="18">
      <c r="A182" s="39">
        <v>43678</v>
      </c>
      <c r="B182" s="30">
        <v>10476.714705</v>
      </c>
      <c r="C182" s="30">
        <v>4697.053313292</v>
      </c>
      <c r="D182" s="30">
        <f t="shared" si="21"/>
        <v>15173.768018292001</v>
      </c>
      <c r="E182" s="4">
        <v>0</v>
      </c>
      <c r="F182" s="30">
        <v>11589.112013889282</v>
      </c>
      <c r="G182" s="30">
        <f t="shared" si="24"/>
        <v>11589.112013889282</v>
      </c>
      <c r="H182" s="30">
        <f t="shared" si="25"/>
        <v>26762.88003218128</v>
      </c>
    </row>
    <row r="183" spans="1:8" ht="18">
      <c r="A183" s="39">
        <v>43709</v>
      </c>
      <c r="B183" s="30">
        <v>1186.313751</v>
      </c>
      <c r="C183" s="30">
        <v>4586.90697554336</v>
      </c>
      <c r="D183" s="30">
        <f t="shared" si="21"/>
        <v>5773.22072654336</v>
      </c>
      <c r="E183" s="4">
        <v>0</v>
      </c>
      <c r="F183" s="30">
        <v>23581.074184524186</v>
      </c>
      <c r="G183" s="30">
        <f t="shared" si="24"/>
        <v>23581.074184524186</v>
      </c>
      <c r="H183" s="30">
        <f t="shared" si="25"/>
        <v>29354.294911067547</v>
      </c>
    </row>
    <row r="184" spans="1:8" ht="18">
      <c r="A184" s="39">
        <v>43739</v>
      </c>
      <c r="B184" s="30">
        <v>11398.850678</v>
      </c>
      <c r="C184" s="30">
        <v>4983.99834576129</v>
      </c>
      <c r="D184" s="30">
        <f t="shared" si="21"/>
        <v>16382.84902376129</v>
      </c>
      <c r="E184" s="4">
        <v>0</v>
      </c>
      <c r="F184" s="30">
        <v>23253.33401273512</v>
      </c>
      <c r="G184" s="30">
        <f t="shared" si="24"/>
        <v>23253.33401273512</v>
      </c>
      <c r="H184" s="30">
        <f t="shared" si="25"/>
        <v>39636.18303649641</v>
      </c>
    </row>
    <row r="185" spans="1:8" ht="18">
      <c r="A185" s="39">
        <v>43770</v>
      </c>
      <c r="B185" s="30">
        <v>3269.525705</v>
      </c>
      <c r="C185" s="30">
        <v>5801.66984721549</v>
      </c>
      <c r="D185" s="30">
        <f t="shared" si="21"/>
        <v>9071.19555221549</v>
      </c>
      <c r="E185" s="4">
        <v>0</v>
      </c>
      <c r="F185" s="30">
        <v>26000.50635796771</v>
      </c>
      <c r="G185" s="30">
        <f t="shared" si="24"/>
        <v>26000.50635796771</v>
      </c>
      <c r="H185" s="30">
        <f t="shared" si="25"/>
        <v>35071.7019101832</v>
      </c>
    </row>
    <row r="186" spans="1:8" ht="18">
      <c r="A186" s="2">
        <v>43800</v>
      </c>
      <c r="B186" s="30">
        <v>0</v>
      </c>
      <c r="C186" s="30">
        <v>5187.045967</v>
      </c>
      <c r="D186" s="30">
        <f t="shared" si="21"/>
        <v>5187.045967</v>
      </c>
      <c r="E186" s="4">
        <v>0</v>
      </c>
      <c r="F186" s="30">
        <v>21300.56162262817</v>
      </c>
      <c r="G186" s="30">
        <f t="shared" si="24"/>
        <v>21300.56162262817</v>
      </c>
      <c r="H186" s="30">
        <f t="shared" si="25"/>
        <v>26487.60758962817</v>
      </c>
    </row>
    <row r="187" spans="1:8" ht="18">
      <c r="A187" s="2">
        <v>43831</v>
      </c>
      <c r="B187" s="30">
        <f>597949271/1000000</f>
        <v>597.949271</v>
      </c>
      <c r="C187" s="30">
        <f>4608715020.5408/1000000</f>
        <v>4608.7150205408</v>
      </c>
      <c r="D187" s="30">
        <f t="shared" si="21"/>
        <v>5206.664291540799</v>
      </c>
      <c r="E187" s="42">
        <v>0</v>
      </c>
      <c r="F187" s="46">
        <v>17563.16584677696</v>
      </c>
      <c r="G187" s="27">
        <f t="shared" si="24"/>
        <v>17563.16584677696</v>
      </c>
      <c r="H187" s="27">
        <f t="shared" si="25"/>
        <v>22769.83013831776</v>
      </c>
    </row>
    <row r="188" spans="1:8" ht="18">
      <c r="A188" s="2">
        <v>43862</v>
      </c>
      <c r="B188" s="30">
        <v>611.22662</v>
      </c>
      <c r="C188" s="30">
        <v>4189.5564365</v>
      </c>
      <c r="D188" s="30">
        <f t="shared" si="21"/>
        <v>4800.7830565</v>
      </c>
      <c r="E188" s="42">
        <v>0</v>
      </c>
      <c r="F188" s="46">
        <v>24819.09263705856</v>
      </c>
      <c r="G188" s="27">
        <f t="shared" si="24"/>
        <v>24819.09263705856</v>
      </c>
      <c r="H188" s="27">
        <f t="shared" si="25"/>
        <v>29619.87569355856</v>
      </c>
    </row>
    <row r="189" spans="1:8" ht="18">
      <c r="A189" s="2">
        <v>43891</v>
      </c>
      <c r="B189" s="30">
        <v>1390.346095</v>
      </c>
      <c r="C189" s="30">
        <v>6053.0925955228395</v>
      </c>
      <c r="D189" s="30">
        <f t="shared" si="21"/>
        <v>7443.438690522839</v>
      </c>
      <c r="E189" s="42">
        <v>0</v>
      </c>
      <c r="F189" s="46">
        <v>22169.260232454228</v>
      </c>
      <c r="G189" s="27">
        <f t="shared" si="24"/>
        <v>22169.260232454228</v>
      </c>
      <c r="H189" s="27">
        <f t="shared" si="25"/>
        <v>29612.698922977066</v>
      </c>
    </row>
    <row r="190" spans="1:8" ht="18">
      <c r="A190" s="2">
        <v>43922</v>
      </c>
      <c r="B190" s="30">
        <v>1064.714727</v>
      </c>
      <c r="C190" s="30">
        <v>8071.3547254646</v>
      </c>
      <c r="D190" s="30">
        <f t="shared" si="21"/>
        <v>9136.0694524646</v>
      </c>
      <c r="E190" s="42">
        <v>0</v>
      </c>
      <c r="F190" s="46">
        <v>14356.768955394095</v>
      </c>
      <c r="G190" s="27">
        <f t="shared" si="24"/>
        <v>14356.768955394095</v>
      </c>
      <c r="H190" s="27">
        <f t="shared" si="25"/>
        <v>23492.838407858697</v>
      </c>
    </row>
    <row r="191" spans="1:8" ht="18">
      <c r="A191" s="2">
        <v>43952</v>
      </c>
      <c r="B191" s="30">
        <v>651.573636</v>
      </c>
      <c r="C191" s="30">
        <v>2822.7869334250004</v>
      </c>
      <c r="D191" s="30">
        <f t="shared" si="21"/>
        <v>3474.3605694250004</v>
      </c>
      <c r="E191" s="42">
        <v>0</v>
      </c>
      <c r="F191" s="46">
        <v>21014.922226606388</v>
      </c>
      <c r="G191" s="27">
        <f t="shared" si="24"/>
        <v>21014.922226606388</v>
      </c>
      <c r="H191" s="27">
        <f t="shared" si="25"/>
        <v>24489.282796031388</v>
      </c>
    </row>
    <row r="192" spans="1:8" ht="18">
      <c r="A192" s="2">
        <v>43983</v>
      </c>
      <c r="B192" s="30">
        <v>11736.895409</v>
      </c>
      <c r="C192" s="30">
        <v>4029.5327391492</v>
      </c>
      <c r="D192" s="30">
        <f t="shared" si="21"/>
        <v>15766.4281481492</v>
      </c>
      <c r="E192" s="42">
        <v>0</v>
      </c>
      <c r="F192" s="46">
        <v>23282.1352871834</v>
      </c>
      <c r="G192" s="27">
        <f t="shared" si="24"/>
        <v>23282.1352871834</v>
      </c>
      <c r="H192" s="27">
        <f t="shared" si="25"/>
        <v>39048.5634353326</v>
      </c>
    </row>
    <row r="193" spans="1:8" ht="18">
      <c r="A193" s="2">
        <v>44013</v>
      </c>
      <c r="B193" s="30">
        <v>702.976106</v>
      </c>
      <c r="C193" s="30">
        <v>4350.8770075222</v>
      </c>
      <c r="D193" s="30">
        <f t="shared" si="21"/>
        <v>5053.8531135222</v>
      </c>
      <c r="E193" s="42">
        <v>0</v>
      </c>
      <c r="F193" s="47">
        <v>31237.30236777135</v>
      </c>
      <c r="G193" s="47">
        <f t="shared" si="24"/>
        <v>31237.30236777135</v>
      </c>
      <c r="H193" s="27">
        <f t="shared" si="25"/>
        <v>36291.15548129355</v>
      </c>
    </row>
    <row r="194" spans="1:8" ht="18">
      <c r="A194" s="2">
        <v>44044</v>
      </c>
      <c r="B194" s="30">
        <v>11125.185051511999</v>
      </c>
      <c r="C194" s="30">
        <v>5217.832974611801</v>
      </c>
      <c r="D194" s="30">
        <f t="shared" si="21"/>
        <v>16343.018026123798</v>
      </c>
      <c r="E194" s="42">
        <v>0</v>
      </c>
      <c r="F194" s="47">
        <v>13544.263486959753</v>
      </c>
      <c r="G194" s="47">
        <f t="shared" si="24"/>
        <v>13544.263486959753</v>
      </c>
      <c r="H194" s="27">
        <f>+D194+G194</f>
        <v>29887.28151308355</v>
      </c>
    </row>
    <row r="195" spans="1:8" ht="18">
      <c r="A195" s="2">
        <v>44075</v>
      </c>
      <c r="B195" s="30">
        <v>875.486266</v>
      </c>
      <c r="C195" s="30">
        <v>4753.2555311607</v>
      </c>
      <c r="D195" s="30">
        <f t="shared" si="21"/>
        <v>5628.7417971607</v>
      </c>
      <c r="E195" s="42">
        <v>0</v>
      </c>
      <c r="F195" s="47">
        <v>20839.742460841106</v>
      </c>
      <c r="G195" s="47">
        <f t="shared" si="24"/>
        <v>20839.742460841106</v>
      </c>
      <c r="H195" s="27">
        <f>+D195+G195</f>
        <v>26468.484258001805</v>
      </c>
    </row>
    <row r="196" spans="1:8" ht="18">
      <c r="A196" s="2">
        <v>44105</v>
      </c>
      <c r="B196" s="30">
        <v>12906.792264</v>
      </c>
      <c r="C196" s="30">
        <v>3985.2700723169996</v>
      </c>
      <c r="D196" s="30">
        <f t="shared" si="21"/>
        <v>16892.062336316998</v>
      </c>
      <c r="E196" s="42">
        <v>0</v>
      </c>
      <c r="F196" s="47">
        <v>21455.505949809718</v>
      </c>
      <c r="G196" s="47">
        <f t="shared" si="24"/>
        <v>21455.505949809718</v>
      </c>
      <c r="H196" s="27">
        <f>+D196+G196</f>
        <v>38347.56828612671</v>
      </c>
    </row>
    <row r="197" spans="1:8" ht="18">
      <c r="A197" s="2">
        <v>44136</v>
      </c>
      <c r="B197" s="30">
        <v>875.846649</v>
      </c>
      <c r="C197" s="30">
        <v>6199.0860921166</v>
      </c>
      <c r="D197" s="30">
        <f>+B197+C197</f>
        <v>7074.9327411166005</v>
      </c>
      <c r="E197" s="42">
        <v>0</v>
      </c>
      <c r="F197" s="47">
        <v>22249.146398881006</v>
      </c>
      <c r="G197" s="47">
        <f t="shared" si="24"/>
        <v>22249.146398881006</v>
      </c>
      <c r="H197" s="27">
        <f>+D197+G197</f>
        <v>29324.079139997608</v>
      </c>
    </row>
    <row r="198" spans="1:8" ht="18">
      <c r="A198" s="2">
        <v>44166</v>
      </c>
      <c r="B198" s="30">
        <v>968.448242</v>
      </c>
      <c r="C198" s="30">
        <v>4987.6012360559</v>
      </c>
      <c r="D198" s="30">
        <f>+B198+C198</f>
        <v>5956.0494780559</v>
      </c>
      <c r="E198" s="42">
        <v>0</v>
      </c>
      <c r="F198" s="30">
        <v>24492.108983275582</v>
      </c>
      <c r="G198" s="30">
        <f t="shared" si="24"/>
        <v>24492.108983275582</v>
      </c>
      <c r="H198" s="30">
        <f>+D198+G198</f>
        <v>30448.158461331484</v>
      </c>
    </row>
    <row r="199" spans="1:8" ht="18">
      <c r="A199" s="39">
        <v>44197</v>
      </c>
      <c r="B199" s="30">
        <v>976.27784</v>
      </c>
      <c r="C199" s="30">
        <v>7617.6447137044</v>
      </c>
      <c r="D199" s="30">
        <f aca="true" t="shared" si="26" ref="D199:D210">+B199+C199</f>
        <v>8593.9225537044</v>
      </c>
      <c r="E199" s="42">
        <v>0</v>
      </c>
      <c r="F199" s="30">
        <v>22202.284750249055</v>
      </c>
      <c r="G199" s="30">
        <f t="shared" si="24"/>
        <v>22202.284750249055</v>
      </c>
      <c r="H199" s="30">
        <f aca="true" t="shared" si="27" ref="H199:H208">+D199+G199</f>
        <v>30796.207303953455</v>
      </c>
    </row>
    <row r="200" spans="1:8" ht="18">
      <c r="A200" s="44">
        <v>44228</v>
      </c>
      <c r="B200" s="30">
        <v>1004.383073</v>
      </c>
      <c r="C200" s="30">
        <v>4192.1915950163</v>
      </c>
      <c r="D200" s="30">
        <f t="shared" si="26"/>
        <v>5196.5746680163</v>
      </c>
      <c r="E200" s="42">
        <v>0</v>
      </c>
      <c r="F200" s="30">
        <v>22328.55544016971</v>
      </c>
      <c r="G200" s="30">
        <f t="shared" si="24"/>
        <v>22328.55544016971</v>
      </c>
      <c r="H200" s="30">
        <f t="shared" si="27"/>
        <v>27525.13010818601</v>
      </c>
    </row>
    <row r="201" spans="1:8" ht="18">
      <c r="A201" s="44">
        <v>44256</v>
      </c>
      <c r="B201" s="30">
        <v>2140.403888</v>
      </c>
      <c r="C201" s="30">
        <v>7422.4949324998</v>
      </c>
      <c r="D201" s="30">
        <f t="shared" si="26"/>
        <v>9562.898820499799</v>
      </c>
      <c r="E201" s="42">
        <v>0</v>
      </c>
      <c r="F201" s="30">
        <v>28857.725711295225</v>
      </c>
      <c r="G201" s="30">
        <f t="shared" si="24"/>
        <v>28857.725711295225</v>
      </c>
      <c r="H201" s="30">
        <f t="shared" si="27"/>
        <v>38420.62453179502</v>
      </c>
    </row>
    <row r="202" spans="1:8" ht="18">
      <c r="A202" s="44">
        <v>44287</v>
      </c>
      <c r="B202" s="30">
        <v>2316.485307405</v>
      </c>
      <c r="C202" s="30">
        <v>8502.4088991586</v>
      </c>
      <c r="D202" s="30">
        <f t="shared" si="26"/>
        <v>10818.8942065636</v>
      </c>
      <c r="E202" s="42">
        <v>0</v>
      </c>
      <c r="F202" s="47">
        <v>27187.137178396</v>
      </c>
      <c r="G202" s="47">
        <f t="shared" si="24"/>
        <v>27187.137178396</v>
      </c>
      <c r="H202" s="27">
        <f t="shared" si="27"/>
        <v>38006.0313849596</v>
      </c>
    </row>
    <row r="203" spans="1:8" ht="18">
      <c r="A203" s="44">
        <v>44317</v>
      </c>
      <c r="B203" s="30">
        <v>1051.7513738093</v>
      </c>
      <c r="C203" s="30">
        <v>5783.964857701199</v>
      </c>
      <c r="D203" s="30">
        <f t="shared" si="26"/>
        <v>6835.7162315105</v>
      </c>
      <c r="E203" s="42">
        <v>0</v>
      </c>
      <c r="F203" s="30">
        <v>22222.284205406457</v>
      </c>
      <c r="G203" s="30">
        <f t="shared" si="24"/>
        <v>22222.284205406457</v>
      </c>
      <c r="H203" s="30">
        <f t="shared" si="27"/>
        <v>29058.000436916955</v>
      </c>
    </row>
    <row r="204" spans="1:8" ht="18">
      <c r="A204" s="44">
        <v>44348</v>
      </c>
      <c r="B204" s="30">
        <v>9023.183726</v>
      </c>
      <c r="C204" s="30">
        <v>7353.9791978259</v>
      </c>
      <c r="D204" s="30">
        <f t="shared" si="26"/>
        <v>16377.1629238259</v>
      </c>
      <c r="E204" s="42">
        <v>0</v>
      </c>
      <c r="F204" s="30">
        <v>29071.91701294476</v>
      </c>
      <c r="G204" s="30">
        <f t="shared" si="24"/>
        <v>29071.91701294476</v>
      </c>
      <c r="H204" s="30">
        <f t="shared" si="27"/>
        <v>45449.07993677066</v>
      </c>
    </row>
    <row r="205" spans="1:8" ht="18">
      <c r="A205" s="44">
        <v>44378</v>
      </c>
      <c r="B205" s="30">
        <v>1268.6525041572002</v>
      </c>
      <c r="C205" s="30">
        <v>7441.3162339018</v>
      </c>
      <c r="D205" s="30">
        <f t="shared" si="26"/>
        <v>8709.968738059</v>
      </c>
      <c r="E205" s="42">
        <v>0</v>
      </c>
      <c r="F205" s="30">
        <v>4181.7900569248095</v>
      </c>
      <c r="G205" s="30">
        <f t="shared" si="24"/>
        <v>4181.7900569248095</v>
      </c>
      <c r="H205" s="30">
        <f t="shared" si="27"/>
        <v>12891.758794983809</v>
      </c>
    </row>
    <row r="206" spans="1:8" ht="18">
      <c r="A206" s="44">
        <v>44409</v>
      </c>
      <c r="B206" s="30">
        <v>9051.394971</v>
      </c>
      <c r="C206" s="30">
        <v>7986.684036546099</v>
      </c>
      <c r="D206" s="30">
        <f t="shared" si="26"/>
        <v>17038.079007546097</v>
      </c>
      <c r="E206" s="42">
        <v>0</v>
      </c>
      <c r="F206" s="30">
        <v>24745.56834893846</v>
      </c>
      <c r="G206" s="30">
        <f t="shared" si="24"/>
        <v>24745.56834893846</v>
      </c>
      <c r="H206" s="30">
        <f t="shared" si="27"/>
        <v>41783.64735648456</v>
      </c>
    </row>
    <row r="207" spans="1:8" ht="18">
      <c r="A207" s="44">
        <v>44440</v>
      </c>
      <c r="B207" s="30">
        <v>2673.387236</v>
      </c>
      <c r="C207" s="30">
        <v>8970.664739926398</v>
      </c>
      <c r="D207" s="30">
        <f t="shared" si="26"/>
        <v>11644.051975926399</v>
      </c>
      <c r="E207" s="42">
        <v>0</v>
      </c>
      <c r="F207" s="30">
        <v>15387.64369104957</v>
      </c>
      <c r="G207" s="30">
        <f t="shared" si="24"/>
        <v>15387.64369104957</v>
      </c>
      <c r="H207" s="30">
        <f t="shared" si="27"/>
        <v>27031.695666975967</v>
      </c>
    </row>
    <row r="208" spans="1:8" ht="18">
      <c r="A208" s="44">
        <v>44470</v>
      </c>
      <c r="B208" s="30">
        <v>9183.769243</v>
      </c>
      <c r="C208" s="30">
        <v>13715.938748589013</v>
      </c>
      <c r="D208" s="30">
        <f t="shared" si="26"/>
        <v>22899.707991589014</v>
      </c>
      <c r="E208" s="42">
        <v>0</v>
      </c>
      <c r="F208" s="30">
        <v>21133.479829019005</v>
      </c>
      <c r="G208" s="30">
        <f t="shared" si="24"/>
        <v>21133.479829019005</v>
      </c>
      <c r="H208" s="30">
        <f t="shared" si="27"/>
        <v>44033.187820608015</v>
      </c>
    </row>
    <row r="209" spans="1:8" ht="18">
      <c r="A209" s="44">
        <v>44501</v>
      </c>
      <c r="B209" s="30">
        <v>1092.129651</v>
      </c>
      <c r="C209" s="30">
        <v>9881.97831</v>
      </c>
      <c r="D209" s="30">
        <f t="shared" si="26"/>
        <v>10974.107961</v>
      </c>
      <c r="E209" s="42">
        <v>0</v>
      </c>
      <c r="F209" s="30">
        <v>17447.425310490704</v>
      </c>
      <c r="G209" s="30">
        <f>+E209+F209</f>
        <v>17447.425310490704</v>
      </c>
      <c r="H209" s="30">
        <f>+D209+G209</f>
        <v>28421.533271490705</v>
      </c>
    </row>
    <row r="210" spans="1:8" ht="18">
      <c r="A210" s="44">
        <v>44531</v>
      </c>
      <c r="B210" s="30">
        <v>748.362222</v>
      </c>
      <c r="C210" s="30">
        <v>9051.072777985359</v>
      </c>
      <c r="D210" s="30">
        <f t="shared" si="26"/>
        <v>9799.434999985358</v>
      </c>
      <c r="E210" s="42">
        <v>0</v>
      </c>
      <c r="F210" s="30">
        <v>20159.54878930658</v>
      </c>
      <c r="G210" s="30">
        <f>+E210+F210</f>
        <v>20159.54878930658</v>
      </c>
      <c r="H210" s="30">
        <f>+D210+G210</f>
        <v>29958.98378929194</v>
      </c>
    </row>
    <row r="211" spans="1:8" ht="18">
      <c r="A211" s="44">
        <v>44562</v>
      </c>
      <c r="B211" s="6">
        <v>963.282412</v>
      </c>
      <c r="C211" s="6">
        <v>6615.974309</v>
      </c>
      <c r="D211" s="3">
        <f>+B211+C211</f>
        <v>7579.256721</v>
      </c>
      <c r="E211" s="63">
        <v>0</v>
      </c>
      <c r="F211" s="64">
        <v>21712.9162972085</v>
      </c>
      <c r="G211" s="65">
        <f>+E211+F211</f>
        <v>21712.9162972085</v>
      </c>
      <c r="H211" s="6">
        <f>+D211+G211</f>
        <v>29292.1730182085</v>
      </c>
    </row>
    <row r="212" spans="1:8" ht="18">
      <c r="A212" s="44">
        <v>44593</v>
      </c>
      <c r="B212" s="6">
        <v>1400.132735</v>
      </c>
      <c r="C212" s="6">
        <v>6786.29612539129</v>
      </c>
      <c r="D212" s="3">
        <f>+B212+C212</f>
        <v>8186.42886039129</v>
      </c>
      <c r="E212" s="63">
        <v>0</v>
      </c>
      <c r="F212" s="64">
        <v>25523.37820259685</v>
      </c>
      <c r="G212" s="65">
        <f>+E212+F212</f>
        <v>25523.37820259685</v>
      </c>
      <c r="H212" s="6">
        <f>+D212+G212</f>
        <v>33709.80706298814</v>
      </c>
    </row>
    <row r="213" spans="1:8" s="48" customFormat="1" ht="18">
      <c r="A213" s="44">
        <v>44621</v>
      </c>
      <c r="B213" s="6">
        <v>1864.6659847558</v>
      </c>
      <c r="C213" s="6">
        <v>16186.2749606636</v>
      </c>
      <c r="D213" s="3">
        <f>+B213+C213</f>
        <v>18050.9409454194</v>
      </c>
      <c r="E213" s="63">
        <v>0</v>
      </c>
      <c r="F213" s="64">
        <v>30895.92935664487</v>
      </c>
      <c r="G213" s="65">
        <f>+E213+F213</f>
        <v>30895.92935664487</v>
      </c>
      <c r="H213" s="6">
        <f>+D213+G213</f>
        <v>48946.87030206427</v>
      </c>
    </row>
    <row r="214" spans="1:8" s="48" customFormat="1" ht="18">
      <c r="A214" s="44">
        <v>44652</v>
      </c>
      <c r="B214" s="6"/>
      <c r="C214" s="6"/>
      <c r="D214" s="3"/>
      <c r="E214" s="63"/>
      <c r="F214" s="64">
        <v>16981.43766389</v>
      </c>
      <c r="G214" s="65">
        <f>+E214+F214</f>
        <v>16981.43766389</v>
      </c>
      <c r="H214" s="6">
        <f>+D214+G214</f>
        <v>16981.43766389</v>
      </c>
    </row>
    <row r="215" spans="1:8" ht="15.75">
      <c r="A215" s="55" t="s">
        <v>38</v>
      </c>
      <c r="B215" s="56"/>
      <c r="C215" s="56"/>
      <c r="D215" s="56"/>
      <c r="E215" s="56"/>
      <c r="F215" s="56"/>
      <c r="G215" s="56"/>
      <c r="H215" s="56"/>
    </row>
  </sheetData>
  <sheetProtection/>
  <mergeCells count="6">
    <mergeCell ref="A5:A6"/>
    <mergeCell ref="B2:H2"/>
    <mergeCell ref="B5:D5"/>
    <mergeCell ref="E5:G5"/>
    <mergeCell ref="A215:H215"/>
    <mergeCell ref="H5:H6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75"/>
  <sheetViews>
    <sheetView zoomScalePageLayoutView="0" workbookViewId="0" topLeftCell="A1">
      <pane xSplit="1" ySplit="5" topLeftCell="B6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78" sqref="A78"/>
    </sheetView>
  </sheetViews>
  <sheetFormatPr defaultColWidth="8.88671875" defaultRowHeight="15.75"/>
  <cols>
    <col min="1" max="1" width="30.21484375" style="0" customWidth="1"/>
    <col min="2" max="2" width="13.5546875" style="0" customWidth="1"/>
    <col min="3" max="3" width="16.5546875" style="0" customWidth="1"/>
    <col min="4" max="4" width="11.5546875" style="0" customWidth="1"/>
    <col min="5" max="5" width="14.10546875" style="0" bestFit="1" customWidth="1"/>
    <col min="6" max="6" width="15.77734375" style="0" customWidth="1"/>
    <col min="7" max="7" width="11.5546875" style="0" customWidth="1"/>
    <col min="8" max="8" width="10.6640625" style="0" bestFit="1" customWidth="1"/>
  </cols>
  <sheetData>
    <row r="1" ht="15.75">
      <c r="A1" s="18" t="s">
        <v>6</v>
      </c>
    </row>
    <row r="2" spans="2:10" s="34" customFormat="1" ht="18.75">
      <c r="B2" s="53" t="s">
        <v>5</v>
      </c>
      <c r="C2" s="53"/>
      <c r="D2" s="53"/>
      <c r="E2" s="53"/>
      <c r="F2" s="53"/>
      <c r="G2" s="53"/>
      <c r="H2" s="53"/>
      <c r="I2" s="32"/>
      <c r="J2" s="32"/>
    </row>
    <row r="3" s="34" customFormat="1" ht="18.75"/>
    <row r="4" spans="1:8" s="34" customFormat="1" ht="18.75">
      <c r="A4" s="52" t="s">
        <v>37</v>
      </c>
      <c r="B4" s="54" t="s">
        <v>1</v>
      </c>
      <c r="C4" s="54"/>
      <c r="D4" s="54"/>
      <c r="E4" s="54" t="s">
        <v>2</v>
      </c>
      <c r="F4" s="54"/>
      <c r="G4" s="54"/>
      <c r="H4" s="57" t="s">
        <v>0</v>
      </c>
    </row>
    <row r="5" spans="1:8" s="34" customFormat="1" ht="37.5" customHeight="1">
      <c r="A5" s="52"/>
      <c r="B5" s="35" t="s">
        <v>26</v>
      </c>
      <c r="C5" s="35" t="s">
        <v>27</v>
      </c>
      <c r="D5" s="35" t="s">
        <v>21</v>
      </c>
      <c r="E5" s="35" t="s">
        <v>3</v>
      </c>
      <c r="F5" s="35" t="s">
        <v>4</v>
      </c>
      <c r="G5" s="35" t="s">
        <v>21</v>
      </c>
      <c r="H5" s="58"/>
    </row>
    <row r="6" spans="1:8" ht="18">
      <c r="A6" s="40" t="s">
        <v>92</v>
      </c>
      <c r="B6" s="3">
        <f>SUM(Mensuelle!B7:B9)</f>
        <v>392.3</v>
      </c>
      <c r="C6" s="3">
        <f>SUM(Mensuelle!C7:C9)</f>
        <v>1034.3</v>
      </c>
      <c r="D6" s="3">
        <f>SUM(Mensuelle!D7:D9)</f>
        <v>1426.6000000000001</v>
      </c>
      <c r="E6" s="3">
        <f>SUM(Mensuelle!E7:E9)</f>
        <v>23166.800000000003</v>
      </c>
      <c r="F6" s="3">
        <f>SUM(Mensuelle!F7:F9)</f>
        <v>9466.9</v>
      </c>
      <c r="G6" s="3">
        <f>SUM(Mensuelle!G7:G9)</f>
        <v>32633.699999999997</v>
      </c>
      <c r="H6" s="3">
        <f>SUM(Mensuelle!H7:H9)</f>
        <v>34060.299999999996</v>
      </c>
    </row>
    <row r="7" spans="1:8" ht="18">
      <c r="A7" s="40" t="s">
        <v>93</v>
      </c>
      <c r="B7" s="3">
        <f>SUM(Mensuelle!B10:B12)</f>
        <v>5235.3</v>
      </c>
      <c r="C7" s="3">
        <f>SUM(Mensuelle!C10:C12)</f>
        <v>1612.1</v>
      </c>
      <c r="D7" s="3">
        <f>SUM(Mensuelle!D10:D12)</f>
        <v>6847.4</v>
      </c>
      <c r="E7" s="3">
        <f>SUM(Mensuelle!E10:E12)</f>
        <v>8619.900000000001</v>
      </c>
      <c r="F7" s="3">
        <f>SUM(Mensuelle!F10:F12)</f>
        <v>13194.7</v>
      </c>
      <c r="G7" s="3">
        <f>SUM(Mensuelle!G10:G12)</f>
        <v>21814.600000000002</v>
      </c>
      <c r="H7" s="3">
        <f>SUM(Mensuelle!H10:H12)</f>
        <v>28662</v>
      </c>
    </row>
    <row r="8" spans="1:8" ht="18">
      <c r="A8" s="40" t="s">
        <v>94</v>
      </c>
      <c r="B8" s="3">
        <f>SUM(Mensuelle!B13:B15)</f>
        <v>1440.3</v>
      </c>
      <c r="C8" s="3">
        <f>SUM(Mensuelle!C13:C15)</f>
        <v>1315.6</v>
      </c>
      <c r="D8" s="3">
        <f>SUM(Mensuelle!D13:D15)</f>
        <v>2755.9</v>
      </c>
      <c r="E8" s="3">
        <f>SUM(Mensuelle!E13:E15)</f>
        <v>11801.7</v>
      </c>
      <c r="F8" s="3">
        <f>SUM(Mensuelle!F13:F15)</f>
        <v>9737.8</v>
      </c>
      <c r="G8" s="3">
        <f>SUM(Mensuelle!G13:G15)</f>
        <v>21539.5</v>
      </c>
      <c r="H8" s="3">
        <f>SUM(Mensuelle!H13:H15)</f>
        <v>24295.4</v>
      </c>
    </row>
    <row r="9" spans="1:8" ht="18">
      <c r="A9" s="40" t="s">
        <v>95</v>
      </c>
      <c r="B9" s="3">
        <f>SUM(Mensuelle!B16:B18)</f>
        <v>1003</v>
      </c>
      <c r="C9" s="3">
        <f>SUM(Mensuelle!C16:C18)</f>
        <v>5594.2</v>
      </c>
      <c r="D9" s="3">
        <f>SUM(Mensuelle!D16:D18)</f>
        <v>6597.200000000001</v>
      </c>
      <c r="E9" s="3">
        <f>SUM(Mensuelle!E16:E18)</f>
        <v>19791.5</v>
      </c>
      <c r="F9" s="3">
        <f>SUM(Mensuelle!F16:F18)</f>
        <v>7220.700000000001</v>
      </c>
      <c r="G9" s="3">
        <f>SUM(Mensuelle!G16:G18)</f>
        <v>27012.199999999997</v>
      </c>
      <c r="H9" s="3">
        <f>SUM(Mensuelle!H16:H18)</f>
        <v>33609.4</v>
      </c>
    </row>
    <row r="10" spans="1:8" ht="18">
      <c r="A10" s="40" t="s">
        <v>96</v>
      </c>
      <c r="B10" s="3">
        <f>SUM(Mensuelle!B19:B21)</f>
        <v>111.1</v>
      </c>
      <c r="C10" s="3">
        <f>SUM(Mensuelle!C19:C21)</f>
        <v>1330.3</v>
      </c>
      <c r="D10" s="3">
        <f>SUM(Mensuelle!D19:D21)</f>
        <v>1441.4</v>
      </c>
      <c r="E10" s="3">
        <f>SUM(Mensuelle!E19:E21)</f>
        <v>0</v>
      </c>
      <c r="F10" s="3">
        <f>SUM(Mensuelle!F19:F21)</f>
        <v>8139.1</v>
      </c>
      <c r="G10" s="3">
        <f>SUM(Mensuelle!G19:G21)</f>
        <v>8139.1</v>
      </c>
      <c r="H10" s="3">
        <f>SUM(Mensuelle!H19:H21)</f>
        <v>9580.5</v>
      </c>
    </row>
    <row r="11" spans="1:8" ht="18">
      <c r="A11" s="40" t="s">
        <v>97</v>
      </c>
      <c r="B11" s="3">
        <f>SUM(Mensuelle!B22:B24)</f>
        <v>8940.9</v>
      </c>
      <c r="C11" s="6">
        <v>1325.5</v>
      </c>
      <c r="D11" s="6">
        <f>B11+C11</f>
        <v>10266.4</v>
      </c>
      <c r="E11" s="6">
        <v>4635.799999999999</v>
      </c>
      <c r="F11" s="6">
        <v>9423.2</v>
      </c>
      <c r="G11" s="6">
        <f>E11+F11</f>
        <v>14059</v>
      </c>
      <c r="H11" s="6">
        <f>D11+G11</f>
        <v>24325.4</v>
      </c>
    </row>
    <row r="12" spans="1:8" ht="18">
      <c r="A12" s="40" t="s">
        <v>98</v>
      </c>
      <c r="B12" s="3">
        <f>SUM(Mensuelle!B25:B27)</f>
        <v>551.4</v>
      </c>
      <c r="C12" s="3">
        <f>SUM(Mensuelle!C25:C27)</f>
        <v>1209</v>
      </c>
      <c r="D12" s="3">
        <f>SUM(Mensuelle!D25:D27)</f>
        <v>1760.4</v>
      </c>
      <c r="E12" s="3">
        <f>SUM(Mensuelle!E25:E27)</f>
        <v>2.7</v>
      </c>
      <c r="F12" s="3">
        <f>SUM(Mensuelle!F25:F27)</f>
        <v>15347.000000000002</v>
      </c>
      <c r="G12" s="3">
        <f>SUM(Mensuelle!G25:G27)</f>
        <v>15349.700000000003</v>
      </c>
      <c r="H12" s="3">
        <f>SUM(Mensuelle!H25:H27)</f>
        <v>17110.1</v>
      </c>
    </row>
    <row r="13" spans="1:8" ht="18">
      <c r="A13" s="40" t="s">
        <v>99</v>
      </c>
      <c r="B13" s="3">
        <f>SUM(Mensuelle!B28:B30)</f>
        <v>0</v>
      </c>
      <c r="C13" s="3">
        <f>SUM(Mensuelle!C28:C30)</f>
        <v>5921.5</v>
      </c>
      <c r="D13" s="3">
        <f>SUM(Mensuelle!D28:D30)</f>
        <v>5921.5</v>
      </c>
      <c r="E13" s="3">
        <f>SUM(Mensuelle!E28:E30)</f>
        <v>67061.5</v>
      </c>
      <c r="F13" s="3">
        <f>SUM(Mensuelle!F28:F30)</f>
        <v>3.2</v>
      </c>
      <c r="G13" s="3">
        <f>SUM(Mensuelle!G28:G30)</f>
        <v>67064.7</v>
      </c>
      <c r="H13" s="3">
        <f>SUM(Mensuelle!H28:H30)</f>
        <v>72986.2</v>
      </c>
    </row>
    <row r="14" spans="1:8" ht="18">
      <c r="A14" s="40" t="s">
        <v>39</v>
      </c>
      <c r="B14" s="3">
        <f>SUM(Mensuelle!B31:B33)</f>
        <v>135.2</v>
      </c>
      <c r="C14" s="3">
        <f>SUM(Mensuelle!C31:C33)</f>
        <v>1247.4</v>
      </c>
      <c r="D14" s="3">
        <f>SUM(Mensuelle!D31:D33)</f>
        <v>1382.6</v>
      </c>
      <c r="E14" s="3">
        <f>SUM(Mensuelle!E31:E33)</f>
        <v>0</v>
      </c>
      <c r="F14" s="3">
        <f>SUM(Mensuelle!F31:F33)</f>
        <v>33822.600000000006</v>
      </c>
      <c r="G14" s="3">
        <f>SUM(Mensuelle!G31:G33)</f>
        <v>33822.600000000006</v>
      </c>
      <c r="H14" s="3">
        <f>SUM(Mensuelle!H31:H33)</f>
        <v>35205.2</v>
      </c>
    </row>
    <row r="15" spans="1:8" ht="18">
      <c r="A15" s="40" t="s">
        <v>40</v>
      </c>
      <c r="B15" s="3">
        <f>SUM(Mensuelle!B34:B36)</f>
        <v>8092.1</v>
      </c>
      <c r="C15" s="3">
        <f>SUM(Mensuelle!C34:C36)</f>
        <v>1474.4</v>
      </c>
      <c r="D15" s="3">
        <f>SUM(Mensuelle!D34:D36)</f>
        <v>9566.5</v>
      </c>
      <c r="E15" s="3">
        <f>SUM(Mensuelle!E34:E36)</f>
        <v>21568.4</v>
      </c>
      <c r="F15" s="3">
        <f>SUM(Mensuelle!F34:F36)</f>
        <v>7595.199999999999</v>
      </c>
      <c r="G15" s="3">
        <f>SUM(Mensuelle!G34:G36)</f>
        <v>29163.600000000002</v>
      </c>
      <c r="H15" s="3">
        <f>SUM(Mensuelle!H34:H36)</f>
        <v>38730.1</v>
      </c>
    </row>
    <row r="16" spans="1:8" ht="18">
      <c r="A16" s="40" t="s">
        <v>41</v>
      </c>
      <c r="B16" s="3">
        <f>SUM(Mensuelle!B37:B39)</f>
        <v>400</v>
      </c>
      <c r="C16" s="3">
        <f>SUM(Mensuelle!C37:C39)</f>
        <v>1490.4</v>
      </c>
      <c r="D16" s="3">
        <f>SUM(Mensuelle!D37:D39)</f>
        <v>1890.4</v>
      </c>
      <c r="E16" s="3">
        <f>SUM(Mensuelle!E37:E39)</f>
        <v>2606.7</v>
      </c>
      <c r="F16" s="3">
        <f>SUM(Mensuelle!F37:F39)</f>
        <v>10477.199999999999</v>
      </c>
      <c r="G16" s="3">
        <f>SUM(Mensuelle!G37:G39)</f>
        <v>13083.9</v>
      </c>
      <c r="H16" s="3">
        <f>SUM(Mensuelle!H37:H39)</f>
        <v>14974.3</v>
      </c>
    </row>
    <row r="17" spans="1:8" ht="18">
      <c r="A17" s="40" t="s">
        <v>42</v>
      </c>
      <c r="B17" s="3">
        <f>SUM(Mensuelle!B40:B42)</f>
        <v>243</v>
      </c>
      <c r="C17" s="3">
        <f>SUM(Mensuelle!C40:C42)</f>
        <v>2824.8999999999996</v>
      </c>
      <c r="D17" s="3">
        <f>SUM(Mensuelle!D40:D42)</f>
        <v>3067.8999999999996</v>
      </c>
      <c r="E17" s="3">
        <f>SUM(Mensuelle!E40:E42)</f>
        <v>70342.3</v>
      </c>
      <c r="F17" s="3">
        <f>SUM(Mensuelle!F40:F42)</f>
        <v>15252.4</v>
      </c>
      <c r="G17" s="3">
        <f>SUM(Mensuelle!G40:G42)</f>
        <v>85594.7</v>
      </c>
      <c r="H17" s="3">
        <f>SUM(Mensuelle!H40:H42)</f>
        <v>88662.6</v>
      </c>
    </row>
    <row r="18" spans="1:8" ht="18">
      <c r="A18" s="40" t="s">
        <v>43</v>
      </c>
      <c r="B18" s="3">
        <f>SUM(Mensuelle!B43:B45)</f>
        <v>7947.1</v>
      </c>
      <c r="C18" s="3">
        <f>SUM(Mensuelle!C43:C45)</f>
        <v>1425</v>
      </c>
      <c r="D18" s="3">
        <f>SUM(Mensuelle!D43:D45)</f>
        <v>9372.1</v>
      </c>
      <c r="E18" s="3">
        <f>SUM(Mensuelle!E43:E45)</f>
        <v>10257.7</v>
      </c>
      <c r="F18" s="3">
        <f>SUM(Mensuelle!F43:F45)</f>
        <v>5366.2</v>
      </c>
      <c r="G18" s="3">
        <f>SUM(Mensuelle!G43:G45)</f>
        <v>15623.900000000001</v>
      </c>
      <c r="H18" s="3">
        <f>SUM(Mensuelle!H43:H45)</f>
        <v>24996</v>
      </c>
    </row>
    <row r="19" spans="1:8" ht="18">
      <c r="A19" s="40" t="s">
        <v>44</v>
      </c>
      <c r="B19" s="3">
        <f>SUM(Mensuelle!B46:B48)</f>
        <v>1687.3</v>
      </c>
      <c r="C19" s="3">
        <f>SUM(Mensuelle!C46:C48)</f>
        <v>1435.3</v>
      </c>
      <c r="D19" s="3">
        <f>SUM(Mensuelle!D46:D48)</f>
        <v>3122.6000000000004</v>
      </c>
      <c r="E19" s="3">
        <f>SUM(Mensuelle!E46:E48)</f>
        <v>0</v>
      </c>
      <c r="F19" s="3">
        <f>SUM(Mensuelle!F46:F48)</f>
        <v>2006.3000000000002</v>
      </c>
      <c r="G19" s="3">
        <f>SUM(Mensuelle!G46:G48)</f>
        <v>2006.3000000000002</v>
      </c>
      <c r="H19" s="3">
        <f>SUM(Mensuelle!H46:H48)</f>
        <v>5128.9</v>
      </c>
    </row>
    <row r="20" spans="1:8" ht="18">
      <c r="A20" s="40" t="s">
        <v>45</v>
      </c>
      <c r="B20" s="3">
        <f>SUM(Mensuelle!B49:B51)</f>
        <v>1423.4</v>
      </c>
      <c r="C20" s="3">
        <f>SUM(Mensuelle!C49:C51)</f>
        <v>4597.2</v>
      </c>
      <c r="D20" s="3">
        <f>SUM(Mensuelle!D49:D51)</f>
        <v>6020.599999999999</v>
      </c>
      <c r="E20" s="3">
        <f>SUM(Mensuelle!E49:E51)</f>
        <v>32831.7</v>
      </c>
      <c r="F20" s="3">
        <f>SUM(Mensuelle!F49:F51)</f>
        <v>12582.800000000001</v>
      </c>
      <c r="G20" s="3">
        <f>SUM(Mensuelle!G49:G51)</f>
        <v>45414.5</v>
      </c>
      <c r="H20" s="3">
        <f>SUM(Mensuelle!H49:H51)</f>
        <v>51435.1</v>
      </c>
    </row>
    <row r="21" spans="1:8" ht="18">
      <c r="A21" s="40" t="s">
        <v>46</v>
      </c>
      <c r="B21" s="3">
        <f>SUM(Mensuelle!B52:B54)</f>
        <v>805.2</v>
      </c>
      <c r="C21" s="3">
        <f>SUM(Mensuelle!C52:C54)</f>
        <v>3744.2999999999997</v>
      </c>
      <c r="D21" s="3">
        <f>SUM(Mensuelle!D52:D54)</f>
        <v>4549.5</v>
      </c>
      <c r="E21" s="3">
        <f>SUM(Mensuelle!E52:E54)</f>
        <v>73995.70000000001</v>
      </c>
      <c r="F21" s="3">
        <f>SUM(Mensuelle!F52:F54)</f>
        <v>461.4</v>
      </c>
      <c r="G21" s="3">
        <f>SUM(Mensuelle!G52:G54)</f>
        <v>74457.1</v>
      </c>
      <c r="H21" s="3">
        <f>SUM(Mensuelle!H52:H54)</f>
        <v>79006.6</v>
      </c>
    </row>
    <row r="22" spans="1:8" ht="18">
      <c r="A22" s="40" t="s">
        <v>47</v>
      </c>
      <c r="B22" s="3">
        <f>SUM(Mensuelle!B55:B57)</f>
        <v>52</v>
      </c>
      <c r="C22" s="3">
        <f>SUM(Mensuelle!C55:C57)</f>
        <v>1333.2</v>
      </c>
      <c r="D22" s="3">
        <f>SUM(Mensuelle!D55:D57)</f>
        <v>1385.1999999999998</v>
      </c>
      <c r="E22" s="3">
        <f>SUM(Mensuelle!E55:E57)</f>
        <v>17615.2</v>
      </c>
      <c r="F22" s="3">
        <f>SUM(Mensuelle!F55:F57)</f>
        <v>1957.7</v>
      </c>
      <c r="G22" s="3">
        <f>SUM(Mensuelle!G55:G57)</f>
        <v>19572.9</v>
      </c>
      <c r="H22" s="3">
        <f>SUM(Mensuelle!H55:H57)</f>
        <v>20958.1</v>
      </c>
    </row>
    <row r="23" spans="1:8" ht="18">
      <c r="A23" s="40" t="s">
        <v>48</v>
      </c>
      <c r="B23" s="3">
        <f>SUM(Mensuelle!B58:B60)</f>
        <v>5768.6</v>
      </c>
      <c r="C23" s="3">
        <f>SUM(Mensuelle!C58:C60)</f>
        <v>4430.829999999999</v>
      </c>
      <c r="D23" s="3">
        <f>SUM(Mensuelle!D58:D60)</f>
        <v>10199.43</v>
      </c>
      <c r="E23" s="3">
        <f>SUM(Mensuelle!E58:E60)</f>
        <v>3818.3999999999996</v>
      </c>
      <c r="F23" s="3">
        <f>SUM(Mensuelle!F58:F60)</f>
        <v>9094.396999999999</v>
      </c>
      <c r="G23" s="3">
        <f>SUM(Mensuelle!G58:G60)</f>
        <v>12912.797</v>
      </c>
      <c r="H23" s="3">
        <f>SUM(Mensuelle!H58:H60)</f>
        <v>23112.227</v>
      </c>
    </row>
    <row r="24" spans="1:8" ht="18">
      <c r="A24" s="40" t="s">
        <v>49</v>
      </c>
      <c r="B24" s="3">
        <f>SUM(Mensuelle!B61:B63)</f>
        <v>300</v>
      </c>
      <c r="C24" s="3">
        <f>SUM(Mensuelle!C61:C63)</f>
        <v>1672.169</v>
      </c>
      <c r="D24" s="3">
        <f>SUM(Mensuelle!D61:D63)</f>
        <v>1972.169</v>
      </c>
      <c r="E24" s="3">
        <f>SUM(Mensuelle!E61:E63)</f>
        <v>446.5</v>
      </c>
      <c r="F24" s="3">
        <f>SUM(Mensuelle!F61:F63)</f>
        <v>2743.7</v>
      </c>
      <c r="G24" s="3">
        <f>SUM(Mensuelle!G61:G63)</f>
        <v>3190.2</v>
      </c>
      <c r="H24" s="3">
        <f>SUM(Mensuelle!H61:H63)</f>
        <v>5162.369</v>
      </c>
    </row>
    <row r="25" spans="1:8" ht="18">
      <c r="A25" s="40" t="s">
        <v>50</v>
      </c>
      <c r="B25" s="3">
        <f>SUM(Mensuelle!B64:B66)</f>
        <v>273.3</v>
      </c>
      <c r="C25" s="3">
        <f>SUM(Mensuelle!C64:C66)</f>
        <v>7056.299999999999</v>
      </c>
      <c r="D25" s="3">
        <f>SUM(Mensuelle!D64:D66)</f>
        <v>7329.6</v>
      </c>
      <c r="E25" s="3">
        <f>SUM(Mensuelle!E64:E66)</f>
        <v>24004.2</v>
      </c>
      <c r="F25" s="3">
        <f>SUM(Mensuelle!F64:F66)</f>
        <v>4201.1</v>
      </c>
      <c r="G25" s="3">
        <f>SUM(Mensuelle!G64:G66)</f>
        <v>28205.3</v>
      </c>
      <c r="H25" s="3">
        <f>SUM(Mensuelle!H64:H66)</f>
        <v>35534.899999999994</v>
      </c>
    </row>
    <row r="26" spans="1:8" ht="18">
      <c r="A26" s="40" t="s">
        <v>51</v>
      </c>
      <c r="B26" s="3">
        <f>SUM(Mensuelle!B67:B69)</f>
        <v>394.8</v>
      </c>
      <c r="C26" s="3">
        <f>SUM(Mensuelle!C67:C69)</f>
        <v>2672.9</v>
      </c>
      <c r="D26" s="3">
        <f>SUM(Mensuelle!D67:D69)</f>
        <v>3067.7</v>
      </c>
      <c r="E26" s="3">
        <f>SUM(Mensuelle!E67:E69)</f>
        <v>24410.3</v>
      </c>
      <c r="F26" s="3">
        <f>SUM(Mensuelle!F67:F69)</f>
        <v>34313.4</v>
      </c>
      <c r="G26" s="3">
        <f>SUM(Mensuelle!G67:G69)</f>
        <v>58723.700000000004</v>
      </c>
      <c r="H26" s="3">
        <f>SUM(Mensuelle!H67:H69)</f>
        <v>61791.4</v>
      </c>
    </row>
    <row r="27" spans="1:8" ht="18">
      <c r="A27" s="40" t="s">
        <v>52</v>
      </c>
      <c r="B27" s="3">
        <f>SUM(Mensuelle!B70:B72)</f>
        <v>1078.1</v>
      </c>
      <c r="C27" s="3">
        <f>SUM(Mensuelle!C70:C72)</f>
        <v>17970</v>
      </c>
      <c r="D27" s="3">
        <f>SUM(Mensuelle!D70:D72)</f>
        <v>19048.1</v>
      </c>
      <c r="E27" s="3">
        <f>SUM(Mensuelle!E70:E72)</f>
        <v>0</v>
      </c>
      <c r="F27" s="3">
        <f>SUM(Mensuelle!F70:F72)</f>
        <v>4197.4</v>
      </c>
      <c r="G27" s="3">
        <f>SUM(Mensuelle!G70:G72)</f>
        <v>4197.4</v>
      </c>
      <c r="H27" s="3">
        <f>SUM(Mensuelle!H70:H72)</f>
        <v>23245.5</v>
      </c>
    </row>
    <row r="28" spans="1:8" ht="18">
      <c r="A28" s="40" t="s">
        <v>53</v>
      </c>
      <c r="B28" s="3">
        <f>SUM(Mensuelle!B73:B75)</f>
        <v>2175.1</v>
      </c>
      <c r="C28" s="3">
        <f>SUM(Mensuelle!C73:C75)</f>
        <v>2465.3</v>
      </c>
      <c r="D28" s="3">
        <f>SUM(Mensuelle!D73:D75)</f>
        <v>4640.4</v>
      </c>
      <c r="E28" s="3">
        <f>SUM(Mensuelle!E73:E75)</f>
        <v>12836.6</v>
      </c>
      <c r="F28" s="3">
        <f>SUM(Mensuelle!F73:F75)</f>
        <v>14293.9</v>
      </c>
      <c r="G28" s="3">
        <f>SUM(Mensuelle!G73:G75)</f>
        <v>27130.5</v>
      </c>
      <c r="H28" s="3">
        <f>SUM(Mensuelle!H73:H75)</f>
        <v>31770.9</v>
      </c>
    </row>
    <row r="29" spans="1:8" ht="18">
      <c r="A29" s="40" t="s">
        <v>54</v>
      </c>
      <c r="B29" s="3">
        <f>SUM(Mensuelle!B76:B78)</f>
        <v>583.8</v>
      </c>
      <c r="C29" s="3">
        <f>SUM(Mensuelle!C76:C78)</f>
        <v>2625.2000000000003</v>
      </c>
      <c r="D29" s="3">
        <f>SUM(Mensuelle!D76:D78)</f>
        <v>3209</v>
      </c>
      <c r="E29" s="3">
        <f>SUM(Mensuelle!E76:E78)</f>
        <v>30226.6</v>
      </c>
      <c r="F29" s="3">
        <f>SUM(Mensuelle!F76:F78)</f>
        <v>12560.6</v>
      </c>
      <c r="G29" s="3">
        <f>SUM(Mensuelle!G76:G78)</f>
        <v>42787.2</v>
      </c>
      <c r="H29" s="3">
        <f>SUM(Mensuelle!H76:H78)</f>
        <v>45996.2</v>
      </c>
    </row>
    <row r="30" spans="1:8" ht="18">
      <c r="A30" s="40" t="s">
        <v>55</v>
      </c>
      <c r="B30" s="3">
        <f>SUM(Mensuelle!B79:B81)</f>
        <v>690.4399999999999</v>
      </c>
      <c r="C30" s="3">
        <f>SUM(Mensuelle!C79:C81)</f>
        <v>2872.8250000000003</v>
      </c>
      <c r="D30" s="3">
        <f>SUM(Mensuelle!D79:D81)</f>
        <v>3563.2650000000003</v>
      </c>
      <c r="E30" s="3">
        <f>SUM(Mensuelle!E79:E81)</f>
        <v>31416.489999999998</v>
      </c>
      <c r="F30" s="3">
        <f>SUM(Mensuelle!F79:F81)</f>
        <v>25174.505434</v>
      </c>
      <c r="G30" s="3">
        <f>SUM(Mensuelle!G79:G81)</f>
        <v>56590.995434000004</v>
      </c>
      <c r="H30" s="3">
        <f>SUM(Mensuelle!H79:H81)</f>
        <v>60154.260434</v>
      </c>
    </row>
    <row r="31" spans="1:8" ht="18">
      <c r="A31" s="40" t="s">
        <v>56</v>
      </c>
      <c r="B31" s="3">
        <f>SUM(Mensuelle!B82:B84)</f>
        <v>7709.383</v>
      </c>
      <c r="C31" s="3">
        <f>SUM(Mensuelle!C82:C84)</f>
        <v>3723.2329999999993</v>
      </c>
      <c r="D31" s="3">
        <f>SUM(Mensuelle!D82:D84)</f>
        <v>11432.616</v>
      </c>
      <c r="E31" s="3">
        <f>SUM(Mensuelle!E82:E84)</f>
        <v>11699.424</v>
      </c>
      <c r="F31" s="3">
        <f>SUM(Mensuelle!F82:F84)</f>
        <v>18598.921000000002</v>
      </c>
      <c r="G31" s="3">
        <f>SUM(Mensuelle!G82:G84)</f>
        <v>30298.345</v>
      </c>
      <c r="H31" s="3">
        <f>SUM(Mensuelle!H82:H84)</f>
        <v>41730.961</v>
      </c>
    </row>
    <row r="32" spans="1:8" ht="18">
      <c r="A32" s="40" t="s">
        <v>57</v>
      </c>
      <c r="B32" s="3">
        <f>SUM(Mensuelle!B85:B87)</f>
        <v>6390.383</v>
      </c>
      <c r="C32" s="3">
        <f>SUM(Mensuelle!C85:C87)</f>
        <v>3863.5750000000003</v>
      </c>
      <c r="D32" s="3">
        <f>SUM(Mensuelle!D85:D87)</f>
        <v>10253.958</v>
      </c>
      <c r="E32" s="3">
        <f>SUM(Mensuelle!E85:E87)</f>
        <v>9109.109</v>
      </c>
      <c r="F32" s="3">
        <f>SUM(Mensuelle!F85:F87)</f>
        <v>11622.722</v>
      </c>
      <c r="G32" s="3">
        <f>SUM(Mensuelle!G85:G87)</f>
        <v>20731.831000000002</v>
      </c>
      <c r="H32" s="3">
        <f>SUM(Mensuelle!H85:H87)</f>
        <v>30985.789000000004</v>
      </c>
    </row>
    <row r="33" spans="1:8" ht="18">
      <c r="A33" s="40" t="s">
        <v>58</v>
      </c>
      <c r="B33" s="3">
        <f>SUM(Mensuelle!B88:B90)</f>
        <v>3521.1090000000004</v>
      </c>
      <c r="C33" s="3">
        <f>SUM(Mensuelle!C88:C90)</f>
        <v>3413.0419999999995</v>
      </c>
      <c r="D33" s="3">
        <f>SUM(Mensuelle!D88:D90)</f>
        <v>6934.151</v>
      </c>
      <c r="E33" s="3">
        <f>SUM(Mensuelle!E88:E90)</f>
        <v>68919.408</v>
      </c>
      <c r="F33" s="3">
        <f>SUM(Mensuelle!F88:F90)</f>
        <v>27822.158000000003</v>
      </c>
      <c r="G33" s="3">
        <f>SUM(Mensuelle!G88:G90)</f>
        <v>96741.566</v>
      </c>
      <c r="H33" s="3">
        <f>SUM(Mensuelle!H88:H90)</f>
        <v>103675.717</v>
      </c>
    </row>
    <row r="34" spans="1:8" ht="18">
      <c r="A34" s="40" t="s">
        <v>59</v>
      </c>
      <c r="B34" s="3">
        <f>SUM(Mensuelle!B91:B93)</f>
        <v>2367.9700000000003</v>
      </c>
      <c r="C34" s="3">
        <f>SUM(Mensuelle!C91:C93)</f>
        <v>5487.377</v>
      </c>
      <c r="D34" s="3">
        <f>SUM(Mensuelle!D91:D93)</f>
        <v>7855.347</v>
      </c>
      <c r="E34" s="3">
        <f>SUM(Mensuelle!E91:E93)</f>
        <v>46649.71</v>
      </c>
      <c r="F34" s="3">
        <f>SUM(Mensuelle!F91:F93)</f>
        <v>9046.262459384876</v>
      </c>
      <c r="G34" s="3">
        <f>SUM(Mensuelle!G91:G93)</f>
        <v>55695.97245938488</v>
      </c>
      <c r="H34" s="3">
        <f>SUM(Mensuelle!H91:H93)</f>
        <v>63551.319459384875</v>
      </c>
    </row>
    <row r="35" spans="1:8" ht="18">
      <c r="A35" s="40" t="s">
        <v>60</v>
      </c>
      <c r="B35" s="3">
        <f>SUM(Mensuelle!B94:B96)</f>
        <v>7245.031999999999</v>
      </c>
      <c r="C35" s="3">
        <f>SUM(Mensuelle!C94:C96)</f>
        <v>5048.261999999999</v>
      </c>
      <c r="D35" s="3">
        <f>SUM(Mensuelle!D94:D96)</f>
        <v>12293.293999999998</v>
      </c>
      <c r="E35" s="3">
        <f>SUM(Mensuelle!E94:E96)</f>
        <v>12339.80074578769</v>
      </c>
      <c r="F35" s="3">
        <f>SUM(Mensuelle!F94:F96)</f>
        <v>17632.98649189177</v>
      </c>
      <c r="G35" s="3">
        <f>SUM(Mensuelle!G94:G96)</f>
        <v>29972.78723767946</v>
      </c>
      <c r="H35" s="3">
        <f>SUM(Mensuelle!H94:H96)</f>
        <v>42266.08123767946</v>
      </c>
    </row>
    <row r="36" spans="1:8" ht="18">
      <c r="A36" s="40" t="s">
        <v>61</v>
      </c>
      <c r="B36" s="3">
        <f>SUM(Mensuelle!B97:B99)</f>
        <v>918.5039999999999</v>
      </c>
      <c r="C36" s="3">
        <f>SUM(Mensuelle!C97:C99)</f>
        <v>5712.121999999999</v>
      </c>
      <c r="D36" s="3">
        <f>SUM(Mensuelle!D97:D99)</f>
        <v>6630.625999999999</v>
      </c>
      <c r="E36" s="3">
        <f>SUM(Mensuelle!E97:E99)</f>
        <v>15695.41765308</v>
      </c>
      <c r="F36" s="3">
        <f>SUM(Mensuelle!F97:F99)</f>
        <v>30368.11541944154</v>
      </c>
      <c r="G36" s="3">
        <f>SUM(Mensuelle!G97:G99)</f>
        <v>46063.53307252153</v>
      </c>
      <c r="H36" s="3">
        <f>SUM(Mensuelle!H97:H99)</f>
        <v>52694.159072521536</v>
      </c>
    </row>
    <row r="37" spans="1:8" ht="18">
      <c r="A37" s="40" t="s">
        <v>62</v>
      </c>
      <c r="B37" s="3">
        <f>SUM(Mensuelle!B100:B102)</f>
        <v>4155.296117</v>
      </c>
      <c r="C37" s="3">
        <f>SUM(Mensuelle!C100:C102)</f>
        <v>3945.1154629999996</v>
      </c>
      <c r="D37" s="3">
        <f>SUM(Mensuelle!D100:D102)</f>
        <v>8100.41158</v>
      </c>
      <c r="E37" s="3">
        <f>SUM(Mensuelle!E100:E102)</f>
        <v>0</v>
      </c>
      <c r="F37" s="3">
        <f>SUM(Mensuelle!F100:F102)</f>
        <v>23217.237721077552</v>
      </c>
      <c r="G37" s="3">
        <f>SUM(Mensuelle!G100:G102)</f>
        <v>23217.237721077552</v>
      </c>
      <c r="H37" s="3">
        <f>SUM(Mensuelle!H100:H102)</f>
        <v>31317.649301077552</v>
      </c>
    </row>
    <row r="38" spans="1:8" ht="18">
      <c r="A38" s="40" t="s">
        <v>63</v>
      </c>
      <c r="B38" s="3">
        <f>SUM(Mensuelle!B103:B105)</f>
        <v>2228.6314620000003</v>
      </c>
      <c r="C38" s="3">
        <f>SUM(Mensuelle!C103:C105)</f>
        <v>4722.820017</v>
      </c>
      <c r="D38" s="3">
        <f>SUM(Mensuelle!D103:D105)</f>
        <v>6951.451479</v>
      </c>
      <c r="E38" s="3">
        <f>SUM(Mensuelle!E103:E105)</f>
        <v>42118.752732</v>
      </c>
      <c r="F38" s="3">
        <f>SUM(Mensuelle!F103:F105)</f>
        <v>11398.504400859903</v>
      </c>
      <c r="G38" s="3">
        <f>SUM(Mensuelle!G103:G105)</f>
        <v>53517.2571328599</v>
      </c>
      <c r="H38" s="3">
        <f>SUM(Mensuelle!H103:H105)</f>
        <v>60468.7086118599</v>
      </c>
    </row>
    <row r="39" spans="1:8" ht="18">
      <c r="A39" s="40" t="s">
        <v>64</v>
      </c>
      <c r="B39" s="3">
        <f>SUM(Mensuelle!B106:B108)</f>
        <v>1387.8560000000002</v>
      </c>
      <c r="C39" s="3">
        <f>SUM(Mensuelle!C106:C108)</f>
        <v>6851.673747000001</v>
      </c>
      <c r="D39" s="3">
        <f>SUM(Mensuelle!D106:D108)</f>
        <v>8239.529747</v>
      </c>
      <c r="E39" s="3">
        <f>SUM(Mensuelle!E106:E108)</f>
        <v>36728.1</v>
      </c>
      <c r="F39" s="3">
        <f>SUM(Mensuelle!F106:F108)</f>
        <v>28396.976749137575</v>
      </c>
      <c r="G39" s="3">
        <f>SUM(Mensuelle!G106:G108)</f>
        <v>65125.076749137574</v>
      </c>
      <c r="H39" s="3">
        <f>SUM(Mensuelle!H106:H108)</f>
        <v>73364.60649613758</v>
      </c>
    </row>
    <row r="40" spans="1:8" ht="18">
      <c r="A40" s="40" t="s">
        <v>65</v>
      </c>
      <c r="B40" s="3">
        <f>SUM(Mensuelle!B109:B111)</f>
        <v>5939.712892</v>
      </c>
      <c r="C40" s="3">
        <f>SUM(Mensuelle!C109:C111)</f>
        <v>4947.359248000001</v>
      </c>
      <c r="D40" s="3">
        <f>SUM(Mensuelle!D109:D111)</f>
        <v>10887.07214</v>
      </c>
      <c r="E40" s="3">
        <f>SUM(Mensuelle!E109:E111)</f>
        <v>0</v>
      </c>
      <c r="F40" s="3">
        <f>SUM(Mensuelle!F109:F111)</f>
        <v>49457.38</v>
      </c>
      <c r="G40" s="3">
        <f>SUM(Mensuelle!G109:G111)</f>
        <v>49457.38</v>
      </c>
      <c r="H40" s="3">
        <f>SUM(Mensuelle!H109:H111)</f>
        <v>60344.45214</v>
      </c>
    </row>
    <row r="41" spans="1:8" ht="18">
      <c r="A41" s="40" t="s">
        <v>66</v>
      </c>
      <c r="B41" s="3">
        <f>SUM(Mensuelle!B112:B114)</f>
        <v>6567.947938</v>
      </c>
      <c r="C41" s="3">
        <f>SUM(Mensuelle!C112:C114)</f>
        <v>5116.542064</v>
      </c>
      <c r="D41" s="3">
        <f>SUM(Mensuelle!D112:D114)</f>
        <v>11684.490002</v>
      </c>
      <c r="E41" s="3">
        <f>SUM(Mensuelle!E112:E114)</f>
        <v>40002.601974000005</v>
      </c>
      <c r="F41" s="3">
        <f>SUM(Mensuelle!F112:F114)</f>
        <v>66559.667346</v>
      </c>
      <c r="G41" s="3">
        <f>SUM(Mensuelle!G112:G114)</f>
        <v>106562.26931999999</v>
      </c>
      <c r="H41" s="3">
        <f>SUM(Mensuelle!H112:H114)</f>
        <v>118246.759322</v>
      </c>
    </row>
    <row r="42" spans="1:8" ht="18">
      <c r="A42" s="40" t="s">
        <v>67</v>
      </c>
      <c r="B42" s="3">
        <f>SUM(Mensuelle!B115:B117)</f>
        <v>6962.965</v>
      </c>
      <c r="C42" s="3">
        <f>SUM(Mensuelle!C115:C117)</f>
        <v>9198.630104</v>
      </c>
      <c r="D42" s="3">
        <f>SUM(Mensuelle!D115:D117)</f>
        <v>16161.595104</v>
      </c>
      <c r="E42" s="3">
        <f>SUM(Mensuelle!E115:E117)</f>
        <v>6279.984</v>
      </c>
      <c r="F42" s="3">
        <f>SUM(Mensuelle!F115:F117)</f>
        <v>30060.273539250004</v>
      </c>
      <c r="G42" s="3">
        <f>SUM(Mensuelle!G115:G117)</f>
        <v>36340.25753925</v>
      </c>
      <c r="H42" s="3">
        <f>SUM(Mensuelle!H115:H117)</f>
        <v>52501.85264325</v>
      </c>
    </row>
    <row r="43" spans="1:8" ht="18">
      <c r="A43" s="40" t="s">
        <v>68</v>
      </c>
      <c r="B43" s="3">
        <f>SUM(Mensuelle!B118:B120)</f>
        <v>375.9</v>
      </c>
      <c r="C43" s="3">
        <f>SUM(Mensuelle!C118:C120)</f>
        <v>26383.2</v>
      </c>
      <c r="D43" s="3">
        <f>SUM(Mensuelle!D118:D120)</f>
        <v>26759.100000000002</v>
      </c>
      <c r="E43" s="3">
        <f>SUM(Mensuelle!E118:E120)</f>
        <v>0</v>
      </c>
      <c r="F43" s="3">
        <f>SUM(Mensuelle!F118:F120)</f>
        <v>44223.710284500004</v>
      </c>
      <c r="G43" s="3">
        <f>SUM(Mensuelle!G118:G120)</f>
        <v>44223.710284500004</v>
      </c>
      <c r="H43" s="3">
        <f>SUM(Mensuelle!H118:H120)</f>
        <v>70982.81028450001</v>
      </c>
    </row>
    <row r="44" spans="1:8" ht="18">
      <c r="A44" s="40" t="s">
        <v>69</v>
      </c>
      <c r="B44" s="3">
        <f>SUM(Mensuelle!B121:B123)</f>
        <v>6736.75</v>
      </c>
      <c r="C44" s="3">
        <f>SUM(Mensuelle!C121:C123)</f>
        <v>9826.75</v>
      </c>
      <c r="D44" s="3">
        <f>SUM(Mensuelle!D121:D123)</f>
        <v>16563.5</v>
      </c>
      <c r="E44" s="3">
        <f>SUM(Mensuelle!E121:E123)</f>
        <v>31234.1</v>
      </c>
      <c r="F44" s="3">
        <f>SUM(Mensuelle!F121:F123)</f>
        <v>31153.45418803</v>
      </c>
      <c r="G44" s="3">
        <f>SUM(Mensuelle!G121:G123)</f>
        <v>62387.55418803</v>
      </c>
      <c r="H44" s="3">
        <f>SUM(Mensuelle!H121:H123)</f>
        <v>78951.05418803</v>
      </c>
    </row>
    <row r="45" spans="1:8" ht="18">
      <c r="A45" s="40" t="s">
        <v>70</v>
      </c>
      <c r="B45" s="3">
        <f>SUM(Mensuelle!B124:B126)</f>
        <v>7680.513075</v>
      </c>
      <c r="C45" s="3">
        <f>SUM(Mensuelle!C124:C126)</f>
        <v>23840.098461</v>
      </c>
      <c r="D45" s="3">
        <f>SUM(Mensuelle!D124:D126)</f>
        <v>31520.611536</v>
      </c>
      <c r="E45" s="3">
        <f>SUM(Mensuelle!E124:E126)</f>
        <v>9428.346606</v>
      </c>
      <c r="F45" s="3">
        <f>SUM(Mensuelle!F124:F126)</f>
        <v>30679.765877410005</v>
      </c>
      <c r="G45" s="3">
        <f>SUM(Mensuelle!G124:G126)</f>
        <v>40108.112483410005</v>
      </c>
      <c r="H45" s="3">
        <f>SUM(Mensuelle!H124:H126)</f>
        <v>71628.72401941</v>
      </c>
    </row>
    <row r="46" spans="1:8" ht="18">
      <c r="A46" s="40" t="s">
        <v>71</v>
      </c>
      <c r="B46" s="3">
        <f>SUM(Mensuelle!B127:B129)</f>
        <v>995.2829999999999</v>
      </c>
      <c r="C46" s="3">
        <f>SUM(Mensuelle!C127:C129)</f>
        <v>12111.230447000002</v>
      </c>
      <c r="D46" s="3">
        <f>SUM(Mensuelle!D127:D129)</f>
        <v>13106.513447000001</v>
      </c>
      <c r="E46" s="3">
        <f>SUM(Mensuelle!E127:E129)</f>
        <v>52028.800567000006</v>
      </c>
      <c r="F46" s="3">
        <f>SUM(Mensuelle!F127:F129)</f>
        <v>23087.40638171</v>
      </c>
      <c r="G46" s="3">
        <f>SUM(Mensuelle!G127:G129)</f>
        <v>75116.20694871001</v>
      </c>
      <c r="H46" s="3">
        <f>SUM(Mensuelle!H127:H129)</f>
        <v>88222.72039571</v>
      </c>
    </row>
    <row r="47" spans="1:8" ht="18">
      <c r="A47" s="40" t="s">
        <v>72</v>
      </c>
      <c r="B47" s="3">
        <f>SUM(Mensuelle!B130:B132)</f>
        <v>703.4</v>
      </c>
      <c r="C47" s="3">
        <f>SUM(Mensuelle!C130:C132)</f>
        <v>13833.9458</v>
      </c>
      <c r="D47" s="3">
        <f>SUM(Mensuelle!D130:D132)</f>
        <v>14537.3458</v>
      </c>
      <c r="E47" s="3">
        <f>SUM(Mensuelle!E130:E132)</f>
        <v>0</v>
      </c>
      <c r="F47" s="3">
        <f>SUM(Mensuelle!F130:F132)</f>
        <v>23131.36639899</v>
      </c>
      <c r="G47" s="3">
        <f>SUM(Mensuelle!G130:G132)</f>
        <v>23131.36639899</v>
      </c>
      <c r="H47" s="3">
        <f>SUM(Mensuelle!H130:H132)</f>
        <v>37668.712198990004</v>
      </c>
    </row>
    <row r="48" spans="1:8" ht="18">
      <c r="A48" s="40" t="s">
        <v>73</v>
      </c>
      <c r="B48" s="3">
        <f>SUM(Mensuelle!B133:B135)</f>
        <v>469.166898</v>
      </c>
      <c r="C48" s="3">
        <f>SUM(Mensuelle!C133:C135)</f>
        <v>9126.702471</v>
      </c>
      <c r="D48" s="3">
        <f>SUM(Mensuelle!D133:D135)</f>
        <v>9595.869369</v>
      </c>
      <c r="E48" s="3">
        <f>SUM(Mensuelle!E133:E135)</f>
        <v>0</v>
      </c>
      <c r="F48" s="3">
        <f>SUM(Mensuelle!F133:F135)</f>
        <v>14078.511280670002</v>
      </c>
      <c r="G48" s="3">
        <f>SUM(Mensuelle!G133:G135)</f>
        <v>14078.511280670002</v>
      </c>
      <c r="H48" s="3">
        <f>SUM(Mensuelle!H133:H135)</f>
        <v>23674.38064967</v>
      </c>
    </row>
    <row r="49" spans="1:8" ht="18">
      <c r="A49" s="40" t="s">
        <v>74</v>
      </c>
      <c r="B49" s="3">
        <f>SUM(Mensuelle!B136:B138)</f>
        <v>8891.677495</v>
      </c>
      <c r="C49" s="3">
        <f>SUM(Mensuelle!C136:C138)</f>
        <v>10254.5578906</v>
      </c>
      <c r="D49" s="3">
        <f>SUM(Mensuelle!D136:D138)</f>
        <v>19146.2353856</v>
      </c>
      <c r="E49" s="3">
        <f>SUM(Mensuelle!E136:E138)</f>
        <v>0</v>
      </c>
      <c r="F49" s="3">
        <f>SUM(Mensuelle!F136:F138)</f>
        <v>29676.507862720002</v>
      </c>
      <c r="G49" s="3">
        <f>SUM(Mensuelle!G136:G138)</f>
        <v>29676.507862720002</v>
      </c>
      <c r="H49" s="3">
        <f>SUM(Mensuelle!H136:H138)</f>
        <v>48822.74324832</v>
      </c>
    </row>
    <row r="50" spans="1:8" ht="18">
      <c r="A50" s="40" t="s">
        <v>75</v>
      </c>
      <c r="B50" s="3">
        <f>SUM(Mensuelle!B139:B141)</f>
        <v>2513.973098</v>
      </c>
      <c r="C50" s="3">
        <f>SUM(Mensuelle!C139:C141)</f>
        <v>8684.857571368</v>
      </c>
      <c r="D50" s="3">
        <f>SUM(Mensuelle!D139:D141)</f>
        <v>11198.830669368</v>
      </c>
      <c r="E50" s="3">
        <f>SUM(Mensuelle!E139:E141)</f>
        <v>0</v>
      </c>
      <c r="F50" s="3">
        <f>SUM(Mensuelle!F139:F141)</f>
        <v>21164.29</v>
      </c>
      <c r="G50" s="3">
        <f>SUM(Mensuelle!G139:G141)</f>
        <v>21164.29</v>
      </c>
      <c r="H50" s="3">
        <f>SUM(Mensuelle!H139:H141)</f>
        <v>32363.120669368</v>
      </c>
    </row>
    <row r="51" spans="1:8" ht="18">
      <c r="A51" s="40" t="s">
        <v>76</v>
      </c>
      <c r="B51" s="3">
        <f>SUM(Mensuelle!B142:B144)</f>
        <v>670.2074319999999</v>
      </c>
      <c r="C51" s="3">
        <f>SUM(Mensuelle!C142:C144)</f>
        <v>12949.600364999998</v>
      </c>
      <c r="D51" s="3">
        <f>SUM(Mensuelle!D142:D144)</f>
        <v>13619.807797000001</v>
      </c>
      <c r="E51" s="3">
        <f>SUM(Mensuelle!E142:E144)</f>
        <v>0</v>
      </c>
      <c r="F51" s="3">
        <f>SUM(Mensuelle!F142:F144)</f>
        <v>29638.65</v>
      </c>
      <c r="G51" s="3">
        <f>SUM(Mensuelle!G142:G144)</f>
        <v>29638.65</v>
      </c>
      <c r="H51" s="3">
        <f>SUM(Mensuelle!H142:H144)</f>
        <v>43258.457796999995</v>
      </c>
    </row>
    <row r="52" spans="1:8" ht="18">
      <c r="A52" s="40" t="s">
        <v>77</v>
      </c>
      <c r="B52" s="3">
        <f>SUM(Mensuelle!B145:B147)</f>
        <v>5032.012365</v>
      </c>
      <c r="C52" s="3">
        <f>SUM(Mensuelle!C145:C147)</f>
        <v>11262.497625</v>
      </c>
      <c r="D52" s="3">
        <f>SUM(Mensuelle!D145:D147)</f>
        <v>16294.509989999999</v>
      </c>
      <c r="E52" s="3">
        <f>SUM(Mensuelle!E145:E147)</f>
        <v>0</v>
      </c>
      <c r="F52" s="3">
        <f>SUM(Mensuelle!F145:F147)</f>
        <v>18203.3</v>
      </c>
      <c r="G52" s="3">
        <f>SUM(Mensuelle!G145:G147)</f>
        <v>18203.3</v>
      </c>
      <c r="H52" s="3">
        <f>SUM(Mensuelle!H145:H147)</f>
        <v>34497.80999</v>
      </c>
    </row>
    <row r="53" spans="1:8" ht="18">
      <c r="A53" s="40" t="s">
        <v>78</v>
      </c>
      <c r="B53" s="3">
        <f>SUM(Mensuelle!B148:B150)</f>
        <v>3708.378166</v>
      </c>
      <c r="C53" s="3">
        <f>SUM(Mensuelle!C148:C150)</f>
        <v>8506.687530734955</v>
      </c>
      <c r="D53" s="3">
        <f>SUM(Mensuelle!D148:D150)</f>
        <v>12215.065696734955</v>
      </c>
      <c r="E53" s="3">
        <f>SUM(Mensuelle!E148:E150)</f>
        <v>0</v>
      </c>
      <c r="F53" s="3">
        <f>SUM(Mensuelle!F148:F150)</f>
        <v>50012.24</v>
      </c>
      <c r="G53" s="3">
        <f>SUM(Mensuelle!G148:G150)</f>
        <v>50012.24</v>
      </c>
      <c r="H53" s="3">
        <f>SUM(Mensuelle!H148:H150)</f>
        <v>62227.305696734955</v>
      </c>
    </row>
    <row r="54" spans="1:8" ht="18">
      <c r="A54" s="40" t="s">
        <v>79</v>
      </c>
      <c r="B54" s="3">
        <f>SUM(Mensuelle!B151:B153)</f>
        <v>446.388499</v>
      </c>
      <c r="C54" s="3">
        <f>SUM(Mensuelle!C151:C153)</f>
        <v>10523.870858</v>
      </c>
      <c r="D54" s="3">
        <f>SUM(Mensuelle!D151:D153)</f>
        <v>10970.259356999999</v>
      </c>
      <c r="E54" s="3">
        <f>SUM(Mensuelle!E151:E153)</f>
        <v>0</v>
      </c>
      <c r="F54" s="3">
        <f>SUM(Mensuelle!F151:F153)</f>
        <v>35984.0700931382</v>
      </c>
      <c r="G54" s="3">
        <f>SUM(Mensuelle!G151:G153)</f>
        <v>35984.0700931382</v>
      </c>
      <c r="H54" s="3">
        <f>SUM(Mensuelle!H151:H153)</f>
        <v>46954.329450138204</v>
      </c>
    </row>
    <row r="55" spans="1:8" ht="18">
      <c r="A55" s="40" t="s">
        <v>80</v>
      </c>
      <c r="B55" s="3">
        <f>SUM(Mensuelle!B154:B156)</f>
        <v>4188.788038</v>
      </c>
      <c r="C55" s="3">
        <f>SUM(Mensuelle!C154:C156)</f>
        <v>10078.091498</v>
      </c>
      <c r="D55" s="3">
        <f>SUM(Mensuelle!D154:D156)</f>
        <v>14266.879536</v>
      </c>
      <c r="E55" s="3">
        <f>SUM(Mensuelle!E154:E156)</f>
        <v>0</v>
      </c>
      <c r="F55" s="3">
        <f>SUM(Mensuelle!F154:F156)</f>
        <v>41847.98755399011</v>
      </c>
      <c r="G55" s="3">
        <f>SUM(Mensuelle!G154:G156)</f>
        <v>41847.98755399011</v>
      </c>
      <c r="H55" s="3">
        <f>SUM(Mensuelle!H154:H156)</f>
        <v>56114.867089990104</v>
      </c>
    </row>
    <row r="56" spans="1:8" ht="18">
      <c r="A56" s="40" t="s">
        <v>81</v>
      </c>
      <c r="B56" s="3">
        <f>SUM(Mensuelle!B157:B159)</f>
        <v>2980.3112280000005</v>
      </c>
      <c r="C56" s="3">
        <f>SUM(Mensuelle!C157:C159)</f>
        <v>12719.992595</v>
      </c>
      <c r="D56" s="3">
        <f>SUM(Mensuelle!D157:D159)</f>
        <v>15700.303823000002</v>
      </c>
      <c r="E56" s="3">
        <f>SUM(Mensuelle!E157:E159)</f>
        <v>0</v>
      </c>
      <c r="F56" s="3">
        <f>SUM(Mensuelle!F157:F159)</f>
        <v>28887.896639841605</v>
      </c>
      <c r="G56" s="3">
        <f>SUM(Mensuelle!G157:G159)</f>
        <v>28887.896639841605</v>
      </c>
      <c r="H56" s="3">
        <f>SUM(Mensuelle!H157:H159)</f>
        <v>44588.2004628416</v>
      </c>
    </row>
    <row r="57" spans="1:8" ht="18">
      <c r="A57" s="41" t="s">
        <v>82</v>
      </c>
      <c r="B57" s="3">
        <f>SUM(Mensuelle!B160:B162)</f>
        <v>3118.756781</v>
      </c>
      <c r="C57" s="3">
        <f>SUM(Mensuelle!C160:C162)</f>
        <v>10995.522324999998</v>
      </c>
      <c r="D57" s="3">
        <f>SUM(Mensuelle!D160:D162)</f>
        <v>14114.279105999998</v>
      </c>
      <c r="E57" s="3">
        <f>SUM(Mensuelle!E160:E162)</f>
        <v>0</v>
      </c>
      <c r="F57" s="3">
        <f>SUM(Mensuelle!F160:F162)</f>
        <v>37568.206262822896</v>
      </c>
      <c r="G57" s="3">
        <f>SUM(Mensuelle!G160:G162)</f>
        <v>37568.206262822896</v>
      </c>
      <c r="H57" s="3">
        <f>SUM(Mensuelle!H160:H162)</f>
        <v>51682.48536882289</v>
      </c>
    </row>
    <row r="58" spans="1:8" ht="18">
      <c r="A58" s="41" t="s">
        <v>83</v>
      </c>
      <c r="B58" s="3">
        <f>SUM(Mensuelle!B163:B165)</f>
        <v>4183.1119180000005</v>
      </c>
      <c r="C58" s="3">
        <f>SUM(Mensuelle!C163:C165)</f>
        <v>12368.023003999999</v>
      </c>
      <c r="D58" s="3">
        <f>SUM(Mensuelle!D163:D165)</f>
        <v>16551.134921999997</v>
      </c>
      <c r="E58" s="3">
        <f>SUM(Mensuelle!E163:E165)</f>
        <v>0</v>
      </c>
      <c r="F58" s="3">
        <f>SUM(Mensuelle!F163:F165)</f>
        <v>52156.77376644274</v>
      </c>
      <c r="G58" s="3">
        <f>SUM(Mensuelle!G163:G165)</f>
        <v>52156.77376644274</v>
      </c>
      <c r="H58" s="3">
        <f>SUM(Mensuelle!H163:H165)</f>
        <v>68707.90868844274</v>
      </c>
    </row>
    <row r="59" spans="1:8" ht="18">
      <c r="A59" s="41" t="s">
        <v>84</v>
      </c>
      <c r="B59" s="3">
        <f>SUM(Mensuelle!B166:B168)</f>
        <v>3514.585567</v>
      </c>
      <c r="C59" s="3">
        <f>SUM(Mensuelle!C166:C168)</f>
        <v>14981.759071999999</v>
      </c>
      <c r="D59" s="3">
        <f>SUM(Mensuelle!D166:D168)</f>
        <v>18496.344639</v>
      </c>
      <c r="E59" s="3">
        <f>SUM(Mensuelle!E166:E168)</f>
        <v>0</v>
      </c>
      <c r="F59" s="3">
        <f>SUM(Mensuelle!F166:F168)</f>
        <v>67624.06671927086</v>
      </c>
      <c r="G59" s="3">
        <f>SUM(Mensuelle!G166:G168)</f>
        <v>67624.06671927086</v>
      </c>
      <c r="H59" s="3">
        <f>SUM(Mensuelle!H166:H168)</f>
        <v>86120.41135827087</v>
      </c>
    </row>
    <row r="60" spans="1:8" ht="18">
      <c r="A60" s="41" t="s">
        <v>85</v>
      </c>
      <c r="B60" s="3">
        <f>SUM(Mensuelle!B169:B171)</f>
        <v>3558.401037</v>
      </c>
      <c r="C60" s="3">
        <f>SUM(Mensuelle!C169:C171)</f>
        <v>10149.909124</v>
      </c>
      <c r="D60" s="3">
        <f>SUM(Mensuelle!D169:D171)</f>
        <v>13708.310161</v>
      </c>
      <c r="E60" s="3">
        <f>SUM(Mensuelle!E169:E171)</f>
        <v>0</v>
      </c>
      <c r="F60" s="3">
        <f>SUM(Mensuelle!F169:F171)</f>
        <v>41131.111877887924</v>
      </c>
      <c r="G60" s="3">
        <f>SUM(Mensuelle!G169:G171)</f>
        <v>41131.111877887924</v>
      </c>
      <c r="H60" s="3">
        <f>SUM(Mensuelle!H169:H171)</f>
        <v>54839.42203888793</v>
      </c>
    </row>
    <row r="61" spans="1:8" ht="18">
      <c r="A61" s="41" t="s">
        <v>86</v>
      </c>
      <c r="B61" s="3">
        <f>SUM(Mensuelle!B172:B174)</f>
        <v>5351.009212</v>
      </c>
      <c r="C61" s="3">
        <f>SUM(Mensuelle!C172:C174)</f>
        <v>11904.479522000001</v>
      </c>
      <c r="D61" s="3">
        <f>SUM(Mensuelle!D172:D174)</f>
        <v>17255.488734000002</v>
      </c>
      <c r="E61" s="3">
        <f>SUM(Mensuelle!E172:E174)</f>
        <v>0</v>
      </c>
      <c r="F61" s="3">
        <f>SUM(Mensuelle!F172:F174)</f>
        <v>50424.61942970168</v>
      </c>
      <c r="G61" s="3">
        <f>SUM(Mensuelle!G172:G174)</f>
        <v>50424.61942970168</v>
      </c>
      <c r="H61" s="3">
        <f>SUM(Mensuelle!H172:H174)</f>
        <v>67680.10816370168</v>
      </c>
    </row>
    <row r="62" spans="1:8" ht="18">
      <c r="A62" s="41" t="s">
        <v>87</v>
      </c>
      <c r="B62" s="3">
        <f>SUM(Mensuelle!B175:B177)</f>
        <v>2125.390286</v>
      </c>
      <c r="C62" s="3">
        <f>SUM(Mensuelle!C175:C177)</f>
        <v>13167.857822999998</v>
      </c>
      <c r="D62" s="3">
        <f>SUM(Mensuelle!D175:D177)</f>
        <v>15293.248109</v>
      </c>
      <c r="E62" s="3">
        <f>SUM(Mensuelle!E175:E177)</f>
        <v>0</v>
      </c>
      <c r="F62" s="3">
        <f>SUM(Mensuelle!F175:F177)</f>
        <v>57797.88447969443</v>
      </c>
      <c r="G62" s="3">
        <f>SUM(Mensuelle!G175:G177)</f>
        <v>57797.88447969443</v>
      </c>
      <c r="H62" s="3">
        <f>SUM(Mensuelle!H175:H177)</f>
        <v>73091.13258869443</v>
      </c>
    </row>
    <row r="63" spans="1:8" ht="18">
      <c r="A63" s="41" t="s">
        <v>88</v>
      </c>
      <c r="B63" s="3">
        <f>SUM(Mensuelle!B178:B180)</f>
        <v>12780.741337</v>
      </c>
      <c r="C63" s="3">
        <f>SUM(Mensuelle!C178:C180)</f>
        <v>14721.60265250428</v>
      </c>
      <c r="D63" s="3">
        <f>SUM(Mensuelle!D178:D180)</f>
        <v>27502.343989504283</v>
      </c>
      <c r="E63" s="3">
        <f>SUM(Mensuelle!E178:E180)</f>
        <v>0</v>
      </c>
      <c r="F63" s="3">
        <f>SUM(Mensuelle!F178:F180)</f>
        <v>71532.05680486737</v>
      </c>
      <c r="G63" s="3">
        <f>SUM(Mensuelle!G178:G180)</f>
        <v>71532.05680486737</v>
      </c>
      <c r="H63" s="3">
        <f>SUM(Mensuelle!H178:H180)</f>
        <v>99034.40079437164</v>
      </c>
    </row>
    <row r="64" spans="1:8" ht="18">
      <c r="A64" s="41" t="s">
        <v>89</v>
      </c>
      <c r="B64" s="3">
        <f>SUM(Mensuelle!B181:B183)</f>
        <v>12348.124414</v>
      </c>
      <c r="C64" s="3">
        <f>SUM(Mensuelle!C181:C183)</f>
        <v>13833.63250131788</v>
      </c>
      <c r="D64" s="3">
        <f>SUM(Mensuelle!D181:D183)</f>
        <v>26181.75691531788</v>
      </c>
      <c r="E64" s="3">
        <f>SUM(Mensuelle!E181:E183)</f>
        <v>0</v>
      </c>
      <c r="F64" s="3">
        <f>SUM(Mensuelle!F181:F183)</f>
        <v>54052.642163609235</v>
      </c>
      <c r="G64" s="3">
        <f>SUM(Mensuelle!G181:G183)</f>
        <v>54052.642163609235</v>
      </c>
      <c r="H64" s="3">
        <f>SUM(Mensuelle!H181:H183)</f>
        <v>80234.39907892712</v>
      </c>
    </row>
    <row r="65" spans="1:8" ht="18">
      <c r="A65" s="41" t="s">
        <v>90</v>
      </c>
      <c r="B65" s="3">
        <f>SUM(Mensuelle!B184:B186)</f>
        <v>14668.376383</v>
      </c>
      <c r="C65" s="3">
        <f>SUM(Mensuelle!C184:C186)</f>
        <v>15972.71415997678</v>
      </c>
      <c r="D65" s="3">
        <f>SUM(Mensuelle!D184:D186)</f>
        <v>30641.09054297678</v>
      </c>
      <c r="E65" s="3">
        <f>SUM(Mensuelle!E184:E186)</f>
        <v>0</v>
      </c>
      <c r="F65" s="3">
        <f>SUM(Mensuelle!F184:F186)</f>
        <v>70554.401993331</v>
      </c>
      <c r="G65" s="3">
        <f>SUM(Mensuelle!G184:G186)</f>
        <v>70554.401993331</v>
      </c>
      <c r="H65" s="3">
        <f>SUM(Mensuelle!H184:H186)</f>
        <v>101195.49253630778</v>
      </c>
    </row>
    <row r="66" spans="1:8" ht="18">
      <c r="A66" s="41" t="s">
        <v>91</v>
      </c>
      <c r="B66" s="3">
        <f>SUM(Mensuelle!B187:B189)</f>
        <v>2599.5219859999997</v>
      </c>
      <c r="C66" s="3">
        <f>SUM(Mensuelle!C187:C189)</f>
        <v>14851.364052563638</v>
      </c>
      <c r="D66" s="3">
        <f>SUM(Mensuelle!D187:D189)</f>
        <v>17450.88603856364</v>
      </c>
      <c r="E66" s="3">
        <f>SUM(Mensuelle!E187:E189)</f>
        <v>0</v>
      </c>
      <c r="F66" s="3">
        <f>SUM(Mensuelle!F187:F189)</f>
        <v>64551.51871628975</v>
      </c>
      <c r="G66" s="3">
        <f>SUM(Mensuelle!G187:G189)</f>
        <v>64551.51871628975</v>
      </c>
      <c r="H66" s="3">
        <f>SUM(Mensuelle!H187:H189)</f>
        <v>82002.40475485339</v>
      </c>
    </row>
    <row r="67" spans="1:8" ht="18">
      <c r="A67" s="41" t="s">
        <v>100</v>
      </c>
      <c r="B67" s="3">
        <f>SUM(Mensuelle!B190:B192)</f>
        <v>13453.183772</v>
      </c>
      <c r="C67" s="3">
        <f>SUM(Mensuelle!C190:C192)</f>
        <v>14923.674398038802</v>
      </c>
      <c r="D67" s="3">
        <f>SUM(Mensuelle!D190:D192)</f>
        <v>28376.858170038802</v>
      </c>
      <c r="E67" s="3">
        <f>SUM(Mensuelle!E190:E192)</f>
        <v>0</v>
      </c>
      <c r="F67" s="3">
        <f>SUM(Mensuelle!F190:F192)</f>
        <v>58653.826469183885</v>
      </c>
      <c r="G67" s="3">
        <f>SUM(Mensuelle!G190:G192)</f>
        <v>58653.826469183885</v>
      </c>
      <c r="H67" s="3">
        <f>SUM(Mensuelle!H190:H192)</f>
        <v>87030.68463922269</v>
      </c>
    </row>
    <row r="68" spans="1:8" ht="18">
      <c r="A68" s="41" t="s">
        <v>101</v>
      </c>
      <c r="B68" s="3">
        <f>SUM(Mensuelle!B193:B195)</f>
        <v>12703.647423511999</v>
      </c>
      <c r="C68" s="3">
        <f>SUM(Mensuelle!C193:C195)</f>
        <v>14321.965513294701</v>
      </c>
      <c r="D68" s="3">
        <f>SUM(Mensuelle!D193:D195)</f>
        <v>27025.612936806698</v>
      </c>
      <c r="E68" s="3">
        <f>SUM(Mensuelle!E193:E195)</f>
        <v>0</v>
      </c>
      <c r="F68" s="3">
        <f>SUM(Mensuelle!F193:F195)</f>
        <v>65621.30831557221</v>
      </c>
      <c r="G68" s="3">
        <f>SUM(Mensuelle!G193:G195)</f>
        <v>65621.30831557221</v>
      </c>
      <c r="H68" s="3">
        <f>SUM(Mensuelle!H193:H195)</f>
        <v>92646.9212523789</v>
      </c>
    </row>
    <row r="69" spans="1:8" ht="18">
      <c r="A69" s="41" t="s">
        <v>102</v>
      </c>
      <c r="B69" s="3">
        <f>SUM(Mensuelle!B196:B198)</f>
        <v>14751.087155</v>
      </c>
      <c r="C69" s="3">
        <f>SUM(Mensuelle!C196:C198)</f>
        <v>15171.9574004895</v>
      </c>
      <c r="D69" s="3">
        <f>SUM(Mensuelle!D196:D198)</f>
        <v>29923.044555489498</v>
      </c>
      <c r="E69" s="3">
        <f>SUM(Mensuelle!E196:E198)</f>
        <v>0</v>
      </c>
      <c r="F69" s="3">
        <f>SUM(Mensuelle!F196:F198)</f>
        <v>68196.7613319663</v>
      </c>
      <c r="G69" s="3">
        <f>SUM(Mensuelle!G196:G198)</f>
        <v>68196.7613319663</v>
      </c>
      <c r="H69" s="3">
        <f>SUM(Mensuelle!H196:H198)</f>
        <v>98119.80588745579</v>
      </c>
    </row>
    <row r="70" spans="1:8" ht="18">
      <c r="A70" s="41" t="s">
        <v>103</v>
      </c>
      <c r="B70" s="43">
        <f>SUM(Mensuelle!B199:B201)</f>
        <v>4121.0648009999995</v>
      </c>
      <c r="C70" s="43">
        <f>SUM(Mensuelle!C199:C201)</f>
        <v>19232.331241220498</v>
      </c>
      <c r="D70" s="43">
        <f>SUM(Mensuelle!D199:D201)</f>
        <v>23353.3960422205</v>
      </c>
      <c r="E70" s="43">
        <f>SUM(Mensuelle!E199:E201)</f>
        <v>0</v>
      </c>
      <c r="F70" s="43">
        <f>SUM(Mensuelle!F199:F201)</f>
        <v>73388.56590171398</v>
      </c>
      <c r="G70" s="43">
        <f>SUM(Mensuelle!G199:G201)</f>
        <v>73388.56590171398</v>
      </c>
      <c r="H70" s="43">
        <f>SUM(Mensuelle!H199:H201)</f>
        <v>96741.9619439345</v>
      </c>
    </row>
    <row r="71" spans="1:8" ht="18">
      <c r="A71" s="45" t="s">
        <v>104</v>
      </c>
      <c r="B71" s="43">
        <f>SUM(Mensuelle!B202:B204)</f>
        <v>12391.4204072143</v>
      </c>
      <c r="C71" s="43">
        <f>SUM(Mensuelle!C202:C204)</f>
        <v>21640.3529546857</v>
      </c>
      <c r="D71" s="43">
        <f>SUM(Mensuelle!D202:D204)</f>
        <v>34031.7733619</v>
      </c>
      <c r="E71" s="43">
        <f>SUM(Mensuelle!E202:E204)</f>
        <v>0</v>
      </c>
      <c r="F71" s="43">
        <f>SUM(Mensuelle!F202:F204)</f>
        <v>78481.33839674722</v>
      </c>
      <c r="G71" s="43">
        <f>SUM(Mensuelle!G202:G204)</f>
        <v>78481.33839674722</v>
      </c>
      <c r="H71" s="43">
        <f>SUM(Mensuelle!H202:H204)</f>
        <v>112513.11175864722</v>
      </c>
    </row>
    <row r="72" spans="1:8" ht="18">
      <c r="A72" s="41" t="s">
        <v>105</v>
      </c>
      <c r="B72" s="43">
        <f>SUM(Mensuelle!B205:B207)</f>
        <v>12993.4347111572</v>
      </c>
      <c r="C72" s="43">
        <f>SUM(Mensuelle!C205:C207)</f>
        <v>24398.665010374298</v>
      </c>
      <c r="D72" s="43">
        <f>SUM(Mensuelle!D205:D207)</f>
        <v>37392.0997215315</v>
      </c>
      <c r="E72" s="43">
        <f>SUM(Mensuelle!E205:E207)</f>
        <v>0</v>
      </c>
      <c r="F72" s="43">
        <f>SUM(Mensuelle!F205:F207)</f>
        <v>44315.00209691284</v>
      </c>
      <c r="G72" s="43">
        <f>SUM(Mensuelle!G205:G207)</f>
        <v>44315.00209691284</v>
      </c>
      <c r="H72" s="43">
        <f>SUM(Mensuelle!H205:H207)</f>
        <v>81707.10181844434</v>
      </c>
    </row>
    <row r="73" spans="1:8" ht="18">
      <c r="A73" s="41" t="s">
        <v>107</v>
      </c>
      <c r="B73" s="43">
        <f>SUM(Mensuelle!B208:B210)</f>
        <v>11024.261116</v>
      </c>
      <c r="C73" s="43">
        <f>SUM(Mensuelle!C208:C210)</f>
        <v>32648.989836574372</v>
      </c>
      <c r="D73" s="43">
        <f>SUM(Mensuelle!D208:D210)</f>
        <v>43673.25095257437</v>
      </c>
      <c r="E73" s="43">
        <f>SUM(Mensuelle!E208:E210)</f>
        <v>0</v>
      </c>
      <c r="F73" s="43">
        <f>SUM(Mensuelle!F208:F210)</f>
        <v>58740.453928816285</v>
      </c>
      <c r="G73" s="43">
        <f>SUM(Mensuelle!G208:G210)</f>
        <v>58740.453928816285</v>
      </c>
      <c r="H73" s="43">
        <f>SUM(Mensuelle!H208:H210)</f>
        <v>102413.70488139064</v>
      </c>
    </row>
    <row r="74" spans="1:8" ht="18">
      <c r="A74" s="41" t="s">
        <v>108</v>
      </c>
      <c r="B74" s="43">
        <f>SUM(Mensuelle!B211:B213)</f>
        <v>4228.0811317558</v>
      </c>
      <c r="C74" s="43">
        <f>SUM(Mensuelle!C211:C213)</f>
        <v>29588.54539505489</v>
      </c>
      <c r="D74" s="43">
        <f>SUM(Mensuelle!D211:D213)</f>
        <v>33816.62652681069</v>
      </c>
      <c r="E74" s="43">
        <f>SUM(Mensuelle!E211:E213)</f>
        <v>0</v>
      </c>
      <c r="F74" s="43">
        <f>SUM(Mensuelle!F211:F213)</f>
        <v>78132.22385645022</v>
      </c>
      <c r="G74" s="43">
        <f>SUM(Mensuelle!G211:G213)</f>
        <v>78132.22385645022</v>
      </c>
      <c r="H74" s="43">
        <f>SUM(Mensuelle!H211:H213)</f>
        <v>111948.85038326091</v>
      </c>
    </row>
    <row r="75" spans="1:8" ht="15.75">
      <c r="A75" s="59" t="s">
        <v>38</v>
      </c>
      <c r="B75" s="60"/>
      <c r="C75" s="60"/>
      <c r="D75" s="60"/>
      <c r="E75" s="60"/>
      <c r="F75" s="60"/>
      <c r="G75" s="60"/>
      <c r="H75" s="61"/>
    </row>
  </sheetData>
  <sheetProtection/>
  <mergeCells count="6">
    <mergeCell ref="A4:A5"/>
    <mergeCell ref="B4:D4"/>
    <mergeCell ref="E4:G4"/>
    <mergeCell ref="B2:H2"/>
    <mergeCell ref="H4:H5"/>
    <mergeCell ref="A75:H75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pane xSplit="1" ySplit="7" topLeftCell="B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29" sqref="H29"/>
    </sheetView>
  </sheetViews>
  <sheetFormatPr defaultColWidth="11.5546875" defaultRowHeight="15.75"/>
  <cols>
    <col min="1" max="1" width="27.4453125" style="0" customWidth="1"/>
    <col min="2" max="2" width="10.88671875" style="0" bestFit="1" customWidth="1"/>
    <col min="3" max="3" width="15.4453125" style="0" bestFit="1" customWidth="1"/>
    <col min="5" max="5" width="14.10546875" style="0" bestFit="1" customWidth="1"/>
    <col min="6" max="6" width="15.5546875" style="0" bestFit="1" customWidth="1"/>
    <col min="7" max="7" width="9.4453125" style="0" bestFit="1" customWidth="1"/>
    <col min="8" max="8" width="10.6640625" style="0" bestFit="1" customWidth="1"/>
  </cols>
  <sheetData>
    <row r="1" ht="15.75">
      <c r="A1" s="18" t="s">
        <v>6</v>
      </c>
    </row>
    <row r="5" spans="1:8" s="34" customFormat="1" ht="18.75">
      <c r="A5" s="52" t="s">
        <v>37</v>
      </c>
      <c r="B5" s="54" t="s">
        <v>1</v>
      </c>
      <c r="C5" s="54"/>
      <c r="D5" s="54"/>
      <c r="E5" s="54" t="s">
        <v>2</v>
      </c>
      <c r="F5" s="54"/>
      <c r="G5" s="54"/>
      <c r="H5" s="57" t="s">
        <v>0</v>
      </c>
    </row>
    <row r="6" spans="1:8" s="34" customFormat="1" ht="18.75">
      <c r="A6" s="52"/>
      <c r="B6" s="33"/>
      <c r="C6" s="33"/>
      <c r="D6" s="33"/>
      <c r="E6" s="33"/>
      <c r="F6" s="33"/>
      <c r="G6" s="33"/>
      <c r="H6" s="62"/>
    </row>
    <row r="7" spans="1:8" s="34" customFormat="1" ht="44.25" customHeight="1">
      <c r="A7" s="52"/>
      <c r="B7" s="35" t="s">
        <v>26</v>
      </c>
      <c r="C7" s="35" t="s">
        <v>27</v>
      </c>
      <c r="D7" s="35" t="s">
        <v>21</v>
      </c>
      <c r="E7" s="35" t="s">
        <v>3</v>
      </c>
      <c r="F7" s="35" t="s">
        <v>4</v>
      </c>
      <c r="G7" s="35" t="s">
        <v>21</v>
      </c>
      <c r="H7" s="58"/>
    </row>
    <row r="8" spans="1:8" s="1" customFormat="1" ht="15.75">
      <c r="A8" s="24">
        <v>2000</v>
      </c>
      <c r="B8" s="6">
        <v>2784.1</v>
      </c>
      <c r="C8" s="6">
        <v>1700.1</v>
      </c>
      <c r="D8" s="6">
        <f>B8+C8</f>
        <v>4484.2</v>
      </c>
      <c r="E8" s="6">
        <v>9593.6</v>
      </c>
      <c r="F8" s="6">
        <v>6281.2</v>
      </c>
      <c r="G8" s="6">
        <f>E8+F8</f>
        <v>15874.8</v>
      </c>
      <c r="H8" s="6">
        <f>D8+G8</f>
        <v>20359</v>
      </c>
    </row>
    <row r="9" spans="1:8" s="1" customFormat="1" ht="15.75">
      <c r="A9" s="24">
        <v>2001</v>
      </c>
      <c r="B9" s="6">
        <v>3750.8</v>
      </c>
      <c r="C9" s="6">
        <v>2659.2</v>
      </c>
      <c r="D9" s="6">
        <f>B9+C9</f>
        <v>6410</v>
      </c>
      <c r="E9" s="6">
        <v>16350.6</v>
      </c>
      <c r="F9" s="6">
        <v>26808</v>
      </c>
      <c r="G9" s="6">
        <f>E9+F9</f>
        <v>43158.6</v>
      </c>
      <c r="H9" s="6">
        <f>D9+G9</f>
        <v>49568.6</v>
      </c>
    </row>
    <row r="10" spans="1:8" s="1" customFormat="1" ht="15.75">
      <c r="A10" s="24">
        <v>2002</v>
      </c>
      <c r="B10" s="6">
        <v>11501.6</v>
      </c>
      <c r="C10" s="6">
        <v>4199</v>
      </c>
      <c r="D10" s="6">
        <f>B10+C10</f>
        <v>15700.6</v>
      </c>
      <c r="E10" s="6">
        <v>42499.1</v>
      </c>
      <c r="F10" s="6">
        <v>20516.3</v>
      </c>
      <c r="G10" s="6">
        <f>E10+F10</f>
        <v>63015.399999999994</v>
      </c>
      <c r="H10" s="6">
        <f>D10+G10</f>
        <v>78716</v>
      </c>
    </row>
    <row r="11" spans="1:8" s="1" customFormat="1" ht="15.75">
      <c r="A11" s="24">
        <v>2003</v>
      </c>
      <c r="B11" s="6">
        <v>12120.1</v>
      </c>
      <c r="C11" s="6">
        <v>3250.2</v>
      </c>
      <c r="D11" s="6">
        <f>B11+C11</f>
        <v>15370.3</v>
      </c>
      <c r="E11" s="6">
        <v>23527.4</v>
      </c>
      <c r="F11" s="6">
        <v>41756.1</v>
      </c>
      <c r="G11" s="6">
        <f>E11+F11</f>
        <v>65283.5</v>
      </c>
      <c r="H11" s="6">
        <f>D11+G11</f>
        <v>80653.8</v>
      </c>
    </row>
    <row r="12" spans="1:8" s="1" customFormat="1" ht="15.75">
      <c r="A12" s="24">
        <v>2004</v>
      </c>
      <c r="B12" s="6">
        <v>10390.3</v>
      </c>
      <c r="C12" s="6">
        <v>3433.3</v>
      </c>
      <c r="D12" s="6">
        <f>B12+C12</f>
        <v>13823.599999999999</v>
      </c>
      <c r="E12" s="6">
        <v>71500</v>
      </c>
      <c r="F12" s="6">
        <v>36900</v>
      </c>
      <c r="G12" s="6">
        <f>E12+F12</f>
        <v>108400</v>
      </c>
      <c r="H12" s="6">
        <f>D12+G12</f>
        <v>122223.6</v>
      </c>
    </row>
    <row r="13" spans="1:8" ht="15.75">
      <c r="A13" s="24">
        <v>2005</v>
      </c>
      <c r="B13" s="3">
        <f>SUM(Mensuelle!B7:B18)</f>
        <v>8070.900000000001</v>
      </c>
      <c r="C13" s="3">
        <f>SUM(Mensuelle!C7:C18)</f>
        <v>9556.2</v>
      </c>
      <c r="D13" s="3">
        <f>SUM(Mensuelle!D7:D18)</f>
        <v>17627.100000000002</v>
      </c>
      <c r="E13" s="3">
        <f>SUM(Mensuelle!E7:E18)</f>
        <v>63379.90000000001</v>
      </c>
      <c r="F13" s="3">
        <f>SUM(Mensuelle!F7:F18)</f>
        <v>39620.09999999999</v>
      </c>
      <c r="G13" s="3">
        <f>SUM(Mensuelle!G7:G18)</f>
        <v>103000</v>
      </c>
      <c r="H13" s="3">
        <f>SUM(Mensuelle!H7:H18)</f>
        <v>120627.1</v>
      </c>
    </row>
    <row r="14" spans="1:8" ht="15.75">
      <c r="A14" s="24">
        <v>2006</v>
      </c>
      <c r="B14" s="3">
        <f>SUM(Mensuelle!B19:B30)</f>
        <v>9603.4</v>
      </c>
      <c r="C14" s="3">
        <f>SUM(Mensuelle!C19:C30)</f>
        <v>9786.3</v>
      </c>
      <c r="D14" s="3">
        <f>SUM(Mensuelle!D19:D30)</f>
        <v>19389.699999999997</v>
      </c>
      <c r="E14" s="3">
        <f>SUM(Mensuelle!E19:E30)</f>
        <v>71700</v>
      </c>
      <c r="F14" s="3">
        <f>SUM(Mensuelle!F19:F30)</f>
        <v>32912.5</v>
      </c>
      <c r="G14" s="3">
        <f>SUM(Mensuelle!G19:G30)</f>
        <v>104612.5</v>
      </c>
      <c r="H14" s="3">
        <f>SUM(Mensuelle!H19:H30)</f>
        <v>124002.19999999998</v>
      </c>
    </row>
    <row r="15" spans="1:8" ht="15.75">
      <c r="A15" s="24">
        <v>2007</v>
      </c>
      <c r="B15" s="3">
        <f>SUM(Mensuelle!B31:B42)</f>
        <v>8870.3</v>
      </c>
      <c r="C15" s="3">
        <f>SUM(Mensuelle!C31:C42)</f>
        <v>7037.1</v>
      </c>
      <c r="D15" s="3">
        <f>SUM(Mensuelle!D31:D42)</f>
        <v>15907.400000000001</v>
      </c>
      <c r="E15" s="3">
        <f>SUM(Mensuelle!E31:E42)</f>
        <v>94517.40000000001</v>
      </c>
      <c r="F15" s="3">
        <f>SUM(Mensuelle!F31:F42)</f>
        <v>67147.4</v>
      </c>
      <c r="G15" s="3">
        <f>SUM(Mensuelle!G31:G42)</f>
        <v>161664.8</v>
      </c>
      <c r="H15" s="3">
        <f>SUM(Mensuelle!H31:H42)</f>
        <v>177572.19999999998</v>
      </c>
    </row>
    <row r="16" spans="1:8" ht="15.75">
      <c r="A16" s="24">
        <v>2008</v>
      </c>
      <c r="B16" s="3">
        <f>SUM(Mensuelle!B43:B54)</f>
        <v>11863</v>
      </c>
      <c r="C16" s="3">
        <f>SUM(Mensuelle!C43:C54)</f>
        <v>11201.800000000001</v>
      </c>
      <c r="D16" s="3">
        <f>SUM(Mensuelle!D43:D54)</f>
        <v>23064.800000000003</v>
      </c>
      <c r="E16" s="3">
        <f>SUM(Mensuelle!E43:E54)</f>
        <v>117085.1</v>
      </c>
      <c r="F16" s="3">
        <f>SUM(Mensuelle!F43:F54)</f>
        <v>20416.700000000004</v>
      </c>
      <c r="G16" s="3">
        <f>SUM(Mensuelle!G43:G54)</f>
        <v>137501.80000000002</v>
      </c>
      <c r="H16" s="3">
        <f>SUM(Mensuelle!H43:H54)</f>
        <v>160566.6</v>
      </c>
    </row>
    <row r="17" spans="1:8" ht="15.75">
      <c r="A17" s="24">
        <v>2009</v>
      </c>
      <c r="B17" s="3">
        <f>SUM(Mensuelle!B55:B66)</f>
        <v>6393.900000000001</v>
      </c>
      <c r="C17" s="3">
        <f>SUM(Mensuelle!C55:C66)</f>
        <v>14492.499</v>
      </c>
      <c r="D17" s="3">
        <f>SUM(Mensuelle!D55:D66)</f>
        <v>20886.398999999998</v>
      </c>
      <c r="E17" s="3">
        <f>SUM(Mensuelle!E55:E66)</f>
        <v>45884.3</v>
      </c>
      <c r="F17" s="3">
        <f>SUM(Mensuelle!F55:F66)</f>
        <v>17996.896999999997</v>
      </c>
      <c r="G17" s="3">
        <f>SUM(Mensuelle!G55:G66)</f>
        <v>63881.197</v>
      </c>
      <c r="H17" s="3">
        <f>SUM(Mensuelle!H55:H66)</f>
        <v>84767.59599999999</v>
      </c>
    </row>
    <row r="18" spans="1:8" ht="15.75">
      <c r="A18" s="24">
        <v>2010</v>
      </c>
      <c r="B18" s="3">
        <f>SUM(Mensuelle!B67:B78)</f>
        <v>4231.8</v>
      </c>
      <c r="C18" s="3">
        <f>SUM(Mensuelle!C67:C78)</f>
        <v>25733.400000000005</v>
      </c>
      <c r="D18" s="3">
        <f>SUM(Mensuelle!D67:D78)</f>
        <v>29965.2</v>
      </c>
      <c r="E18" s="3">
        <f>SUM(Mensuelle!E67:E78)</f>
        <v>67473.5</v>
      </c>
      <c r="F18" s="3">
        <f>SUM(Mensuelle!F67:F78)</f>
        <v>65365.3</v>
      </c>
      <c r="G18" s="3">
        <f>SUM(Mensuelle!G67:G78)</f>
        <v>132838.80000000002</v>
      </c>
      <c r="H18" s="3">
        <f>SUM(Mensuelle!H67:H78)</f>
        <v>162804</v>
      </c>
    </row>
    <row r="19" spans="1:8" ht="15.75">
      <c r="A19" s="24">
        <v>2011</v>
      </c>
      <c r="B19" s="3">
        <f>SUM(Mensuelle!B79:B90)</f>
        <v>18311.315</v>
      </c>
      <c r="C19" s="3">
        <f>SUM(Mensuelle!C79:C90)</f>
        <v>13872.675000000001</v>
      </c>
      <c r="D19" s="3">
        <f>SUM(Mensuelle!D79:D90)</f>
        <v>32183.989999999998</v>
      </c>
      <c r="E19" s="3">
        <f>SUM(Mensuelle!E79:E90)</f>
        <v>121144.431</v>
      </c>
      <c r="F19" s="3">
        <f>SUM(Mensuelle!F79:F90)</f>
        <v>83218.306434</v>
      </c>
      <c r="G19" s="3">
        <f>SUM(Mensuelle!G79:G90)</f>
        <v>204362.737434</v>
      </c>
      <c r="H19" s="3">
        <f>SUM(Mensuelle!H79:H90)</f>
        <v>236546.727434</v>
      </c>
    </row>
    <row r="20" spans="1:8" ht="15.75">
      <c r="A20" s="24">
        <v>2012</v>
      </c>
      <c r="B20" s="3">
        <f>SUM(Mensuelle!B91:B102)</f>
        <v>14686.802117</v>
      </c>
      <c r="C20" s="3">
        <f>SUM(Mensuelle!C91:C102)</f>
        <v>20192.876462999997</v>
      </c>
      <c r="D20" s="3">
        <f>SUM(Mensuelle!D91:D102)</f>
        <v>34879.67858</v>
      </c>
      <c r="E20" s="3">
        <f>SUM(Mensuelle!E91:E102)</f>
        <v>74684.92839886769</v>
      </c>
      <c r="F20" s="3">
        <f>SUM(Mensuelle!F91:F102)</f>
        <v>80264.60209179574</v>
      </c>
      <c r="G20" s="3">
        <f>SUM(Mensuelle!G91:G102)</f>
        <v>154949.5304906634</v>
      </c>
      <c r="H20" s="3">
        <f>SUM(Mensuelle!H91:H102)</f>
        <v>189829.20907066338</v>
      </c>
    </row>
    <row r="21" spans="1:8" ht="15.75">
      <c r="A21" s="24">
        <v>2013</v>
      </c>
      <c r="B21" s="3">
        <f>SUM(Mensuelle!B103:B114)</f>
        <v>16124.148292000002</v>
      </c>
      <c r="C21" s="3">
        <f>SUM(Mensuelle!C103:C114)</f>
        <v>21638.395076</v>
      </c>
      <c r="D21" s="3">
        <f>SUM(Mensuelle!D103:D114)</f>
        <v>37762.543368000006</v>
      </c>
      <c r="E21" s="3">
        <f>SUM(Mensuelle!E103:E114)</f>
        <v>118849.454706</v>
      </c>
      <c r="F21" s="3">
        <f>SUM(Mensuelle!F103:F114)</f>
        <v>155812.52849599748</v>
      </c>
      <c r="G21" s="3">
        <f>SUM(Mensuelle!G103:G114)</f>
        <v>274661.9832019975</v>
      </c>
      <c r="H21" s="3">
        <f>SUM(Mensuelle!H103:H114)</f>
        <v>312424.5265699974</v>
      </c>
    </row>
    <row r="22" spans="1:8" ht="15.75">
      <c r="A22" s="24">
        <v>2014</v>
      </c>
      <c r="B22" s="3">
        <f>SUM(Mensuelle!B115:B126)</f>
        <v>21756.128075</v>
      </c>
      <c r="C22" s="3">
        <f>SUM(Mensuelle!C115:C126)</f>
        <v>69248.67856500001</v>
      </c>
      <c r="D22" s="3">
        <f>SUM(Mensuelle!D115:D126)</f>
        <v>91004.80664</v>
      </c>
      <c r="E22" s="3">
        <f>SUM(Mensuelle!E115:E126)</f>
        <v>46942.430606</v>
      </c>
      <c r="F22" s="3">
        <f>SUM(Mensuelle!F115:F126)</f>
        <v>136117.20388919002</v>
      </c>
      <c r="G22" s="3">
        <f>SUM(Mensuelle!G115:G126)</f>
        <v>183059.63449519</v>
      </c>
      <c r="H22" s="3">
        <f>SUM(Mensuelle!H115:H126)</f>
        <v>274064.44113519</v>
      </c>
    </row>
    <row r="23" spans="1:8" ht="15.75">
      <c r="A23" s="24">
        <v>2015</v>
      </c>
      <c r="B23" s="3">
        <f>SUM(Mensuelle!B127:B138)</f>
        <v>11059.527393</v>
      </c>
      <c r="C23" s="3">
        <f>SUM(Mensuelle!C127:C138)</f>
        <v>45326.4366086</v>
      </c>
      <c r="D23" s="3">
        <f>SUM(Mensuelle!D127:D138)</f>
        <v>56385.96400160001</v>
      </c>
      <c r="E23" s="3">
        <f>SUM(Mensuelle!E127:E138)</f>
        <v>52028.800567000006</v>
      </c>
      <c r="F23" s="3">
        <f>SUM(Mensuelle!F127:F138)</f>
        <v>89973.79192409001</v>
      </c>
      <c r="G23" s="3">
        <f>SUM(Mensuelle!G127:G138)</f>
        <v>142002.59249109</v>
      </c>
      <c r="H23" s="3">
        <f>SUM(Mensuelle!H127:H138)</f>
        <v>198388.55649269</v>
      </c>
    </row>
    <row r="24" spans="1:8" ht="15.75">
      <c r="A24" s="24">
        <v>2016</v>
      </c>
      <c r="B24" s="3">
        <f>SUM(Mensuelle!B139:B150)</f>
        <v>11924.571060999999</v>
      </c>
      <c r="C24" s="3">
        <f>SUM(Mensuelle!C139:C150)</f>
        <v>41403.64309210295</v>
      </c>
      <c r="D24" s="3">
        <f>SUM(Mensuelle!D139:D150)</f>
        <v>53328.21415310295</v>
      </c>
      <c r="E24" s="3">
        <f>SUM(Mensuelle!E139:E150)</f>
        <v>0</v>
      </c>
      <c r="F24" s="3">
        <f>SUM(Mensuelle!F139:F150)</f>
        <v>119018.48000000001</v>
      </c>
      <c r="G24" s="3">
        <f>SUM(Mensuelle!G139:G150)</f>
        <v>119018.48000000001</v>
      </c>
      <c r="H24" s="3">
        <f>SUM(Mensuelle!H139:H150)</f>
        <v>172346.69415310296</v>
      </c>
    </row>
    <row r="25" spans="1:8" ht="15.75">
      <c r="A25" s="24">
        <v>2017</v>
      </c>
      <c r="B25" s="3">
        <f>SUM(Mensuelle!B151:B162)</f>
        <v>10734.244546</v>
      </c>
      <c r="C25" s="3">
        <f>SUM(Mensuelle!C151:C162)</f>
        <v>44317.477276</v>
      </c>
      <c r="D25" s="3">
        <f>SUM(Mensuelle!D151:D162)</f>
        <v>55051.72182200001</v>
      </c>
      <c r="E25" s="3">
        <f>SUM(Mensuelle!E151:E162)</f>
        <v>0</v>
      </c>
      <c r="F25" s="3">
        <f>SUM(Mensuelle!F151:F162)</f>
        <v>144288.16054979278</v>
      </c>
      <c r="G25" s="3">
        <f>SUM(Mensuelle!G151:G162)</f>
        <v>144288.16054979278</v>
      </c>
      <c r="H25" s="3">
        <f>SUM(Mensuelle!H151:H162)</f>
        <v>199339.8823717928</v>
      </c>
    </row>
    <row r="26" spans="1:8" ht="15.75">
      <c r="A26" s="24">
        <v>2018</v>
      </c>
      <c r="B26" s="3">
        <f>SUM(Mensuelle!B163:B174)</f>
        <v>16607.107734</v>
      </c>
      <c r="C26" s="3">
        <f>SUM(Mensuelle!C163:C174)</f>
        <v>49404.17072199999</v>
      </c>
      <c r="D26" s="3">
        <f>SUM(Mensuelle!D163:D174)</f>
        <v>66011.278456</v>
      </c>
      <c r="E26" s="3">
        <f>SUM(Mensuelle!E163:E174)</f>
        <v>0</v>
      </c>
      <c r="F26" s="3">
        <f>SUM(Mensuelle!F163:F174)</f>
        <v>211336.57179330324</v>
      </c>
      <c r="G26" s="3">
        <f>SUM(Mensuelle!G163:G174)</f>
        <v>211336.57179330324</v>
      </c>
      <c r="H26" s="3">
        <f>SUM(Mensuelle!H163:H174)</f>
        <v>277347.85024930316</v>
      </c>
    </row>
    <row r="27" spans="1:8" ht="15.75">
      <c r="A27" s="24">
        <v>2019</v>
      </c>
      <c r="B27" s="3">
        <f>SUM(Mensuelle!B175:B186)</f>
        <v>41922.63242</v>
      </c>
      <c r="C27" s="3">
        <f>SUM(Mensuelle!C175:C186)</f>
        <v>57695.80713679894</v>
      </c>
      <c r="D27" s="3">
        <f>SUM(Mensuelle!D175:D186)</f>
        <v>99618.43955679894</v>
      </c>
      <c r="E27" s="3">
        <f>SUM(Mensuelle!E175:E186)</f>
        <v>0</v>
      </c>
      <c r="F27" s="3">
        <f>SUM(Mensuelle!F175:F186)</f>
        <v>253936.985441502</v>
      </c>
      <c r="G27" s="3">
        <f>SUM(Mensuelle!G175:G186)</f>
        <v>253936.985441502</v>
      </c>
      <c r="H27" s="6">
        <f>D27+G27</f>
        <v>353555.42499830096</v>
      </c>
    </row>
    <row r="28" spans="1:8" ht="15.75">
      <c r="A28" s="24">
        <v>2020</v>
      </c>
      <c r="B28" s="3">
        <f>SUM(Mensuelle!B187:B198)</f>
        <v>43507.440336511994</v>
      </c>
      <c r="C28" s="3">
        <f>SUM(Mensuelle!C187:C198)</f>
        <v>59268.96136438665</v>
      </c>
      <c r="D28" s="3">
        <f>SUM(Mensuelle!D187:D198)</f>
        <v>102776.40170089864</v>
      </c>
      <c r="E28" s="3">
        <f>SUM(Mensuelle!E187:E198)</f>
        <v>0</v>
      </c>
      <c r="F28" s="3">
        <f>SUM(Mensuelle!F187:F198)</f>
        <v>257023.41483301215</v>
      </c>
      <c r="G28" s="3">
        <f>SUM(Mensuelle!G187:G198)</f>
        <v>257023.41483301215</v>
      </c>
      <c r="H28" s="3">
        <f>SUM(Mensuelle!H187:H198)</f>
        <v>359799.8165339108</v>
      </c>
    </row>
    <row r="29" spans="1:8" ht="15.75">
      <c r="A29" s="24">
        <v>2021</v>
      </c>
      <c r="B29" s="3">
        <f>SUM(Mensuelle!B199:B210)</f>
        <v>40530.1810353715</v>
      </c>
      <c r="C29" s="3">
        <f>SUM(Mensuelle!C199:C210)</f>
        <v>97920.33904285487</v>
      </c>
      <c r="D29" s="3">
        <f>SUM(Mensuelle!D199:D210)</f>
        <v>138450.52007822637</v>
      </c>
      <c r="E29" s="3">
        <f>SUM(Mensuelle!E199:E210)</f>
        <v>0</v>
      </c>
      <c r="F29" s="3">
        <f>SUM(Mensuelle!F199:F210)</f>
        <v>254925.36032419032</v>
      </c>
      <c r="G29" s="3">
        <f>SUM(Mensuelle!G199:G210)</f>
        <v>254925.36032419032</v>
      </c>
      <c r="H29" s="3">
        <f>SUM(Mensuelle!H199:H210)</f>
        <v>393375.88040241675</v>
      </c>
    </row>
    <row r="30" spans="1:8" ht="15.75">
      <c r="A30" s="59" t="s">
        <v>38</v>
      </c>
      <c r="B30" s="60"/>
      <c r="C30" s="60"/>
      <c r="D30" s="60"/>
      <c r="E30" s="60"/>
      <c r="F30" s="60"/>
      <c r="G30" s="60"/>
      <c r="H30" s="61"/>
    </row>
  </sheetData>
  <sheetProtection/>
  <mergeCells count="5">
    <mergeCell ref="A5:A7"/>
    <mergeCell ref="B5:D5"/>
    <mergeCell ref="E5:G5"/>
    <mergeCell ref="H5:H7"/>
    <mergeCell ref="A30:H30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KEZAMUTIMA Jean Pacifique</cp:lastModifiedBy>
  <cp:lastPrinted>2016-11-28T09:17:57Z</cp:lastPrinted>
  <dcterms:created xsi:type="dcterms:W3CDTF">2000-08-01T08:05:07Z</dcterms:created>
  <dcterms:modified xsi:type="dcterms:W3CDTF">2022-07-27T06:48:03Z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