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9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<sst xmlns="http://schemas.openxmlformats.org/spreadsheetml/2006/main" count="83" uniqueCount="59">
  <si>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</si>
  <si>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</si>
  <si>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</si>
  <si>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</si>
  <si>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</si>
  <si>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</si>
  <si>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</si>
  <si>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</si>
  <si>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</si>
  <si>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</si>
  <si>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</si>
  <si>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</si>
  <si>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</si>
  <si>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</si>
  <si>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</si>
  <si>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</si>
  <si>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</si>
  <si>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</si>
  <si>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</si>
  <si>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</si>
  <si>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</si>
  <si>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</si>
  <si>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</si>
  <si>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</si>
  <si>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</si>
  <si>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</si>
  <si>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</si>
  <si>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</si>
  <si>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</si>
  <si>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</si>
  <si>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</si>
  <si>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</si>
  <si>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</si>
  <si>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</si>
  <si>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</si>
  <si>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</si>
  <si>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</si>
  <si>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</si>
  <si>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</si>
  <si>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</si>
  <si>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</si>
  <si>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</si>
  <si>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</si>
  <si>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</si>
  <si>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</si>
  <si>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</si>
  <si>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</si>
  <si>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</si>
  <si>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</si>
  <si>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</si>
  <si>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</si>
  <si>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</si>
  <si>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</si>
  <si>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</si>
  <si>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</si>
  <si>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</si>
  <si>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</si>
  <si>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</si>
  <si>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T4-2019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</si>
</sst>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0" fillId="0" borderId="0" xfId="0" applyFont="1" applyAlignment="1">
      <alignment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33" borderId="10" xfId="0" applyFont="1" applyFill="1" applyBorder="1" applyAlignment="1">
      <alignment/>
    </xf>
    <xf numFmtId="196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96" fontId="54" fillId="6" borderId="11" xfId="0" applyFont="1" applyFill="1" applyBorder="1" applyAlignment="1">
      <alignment/>
    </xf>
    <xf numFmtId="196" fontId="50" fillId="6" borderId="11" xfId="0" applyFont="1" applyFill="1" applyBorder="1" applyAlignment="1">
      <alignment/>
    </xf>
    <xf numFmtId="218" fontId="50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3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0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45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zoomScalePageLayoutView="0" workbookViewId="0" topLeftCell="C4">
      <selection activeCell="G20" sqref="G20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43800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58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57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99"/>
  <sheetViews>
    <sheetView zoomScalePageLayoutView="0" workbookViewId="0" topLeftCell="A1">
      <pane ySplit="6" topLeftCell="A238" activePane="bottomLeft" state="frozen"/>
      <selection pane="topLeft" activeCell="A1" sqref="A1"/>
      <selection pane="bottomLeft" activeCell="J247" sqref="J247"/>
    </sheetView>
  </sheetViews>
  <sheetFormatPr defaultColWidth="8.88671875" defaultRowHeight="15.75"/>
  <cols>
    <col min="1" max="1" width="20.4453125" style="14" customWidth="1"/>
    <col min="2" max="5" width="13.88671875" style="14" customWidth="1"/>
    <col min="6" max="6" width="22.99609375" style="14" customWidth="1"/>
    <col min="7" max="7" width="8.88671875" style="37" customWidth="1"/>
    <col min="8" max="8" width="9.4453125" style="37" bestFit="1" customWidth="1"/>
    <col min="9" max="75" width="8.88671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4" t="s">
        <v>11</v>
      </c>
      <c r="B4" s="64"/>
      <c r="C4" s="64"/>
      <c r="D4" s="64"/>
      <c r="E4" s="64"/>
      <c r="F4" s="65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142422.71829482532</v>
      </c>
      <c r="C244" s="60">
        <v>23428.487101</v>
      </c>
      <c r="D244" s="60">
        <f>SUM(B244:C244)</f>
        <v>165851.20539582532</v>
      </c>
      <c r="E244" s="41">
        <f>($C244)-$B244</f>
        <v>-118994.23119382531</v>
      </c>
      <c r="F244" s="60">
        <f>($C244/$B244)</f>
        <v>0.1644996485216729</v>
      </c>
    </row>
    <row r="245" spans="1:6" s="1" customFormat="1" ht="15.75">
      <c r="A245" s="59">
        <v>43778</v>
      </c>
      <c r="B245" s="60">
        <v>154324.80510173333</v>
      </c>
      <c r="C245" s="60">
        <v>22703.675536000002</v>
      </c>
      <c r="D245" s="60">
        <f>SUM(B245:C245)</f>
        <v>177028.48063773333</v>
      </c>
      <c r="E245" s="41">
        <f>($C245)-$B245</f>
        <v>-131621.12956573334</v>
      </c>
      <c r="F245" s="60">
        <f>($C245/$B245)</f>
        <v>0.14711617825166462</v>
      </c>
    </row>
    <row r="246" spans="1:6" s="1" customFormat="1" ht="15.75">
      <c r="A246" s="59">
        <v>43810</v>
      </c>
      <c r="B246" s="60">
        <v>139458.2</v>
      </c>
      <c r="C246" s="60">
        <v>20568.2</v>
      </c>
      <c r="D246" s="60">
        <v>160026.3</v>
      </c>
      <c r="E246" s="41">
        <v>-118890</v>
      </c>
      <c r="F246" s="60">
        <v>0.15</v>
      </c>
    </row>
    <row r="247" spans="1:6" s="1" customFormat="1" ht="15.75">
      <c r="A247" s="59"/>
      <c r="B247" s="61"/>
      <c r="C247" s="61"/>
      <c r="D247" s="61"/>
      <c r="E247" s="61"/>
      <c r="F247" s="61"/>
    </row>
    <row r="248" spans="1:6" s="1" customFormat="1" ht="15.75">
      <c r="A248" s="62"/>
      <c r="B248" s="58"/>
      <c r="C248" s="58"/>
      <c r="D248" s="58"/>
      <c r="E248" s="58"/>
      <c r="F248" s="48"/>
    </row>
    <row r="249" spans="1:6" s="1" customFormat="1" ht="15.75">
      <c r="A249" s="47" t="s">
        <v>34</v>
      </c>
      <c r="B249" s="38"/>
      <c r="C249" s="38"/>
      <c r="D249" s="38"/>
      <c r="E249" s="38"/>
      <c r="F249" s="49"/>
    </row>
    <row r="250" spans="1:6" s="1" customFormat="1" ht="15.75">
      <c r="A250" s="50"/>
      <c r="B250" s="51"/>
      <c r="C250" s="52"/>
      <c r="D250" s="52"/>
      <c r="E250" s="52"/>
      <c r="F250" s="53"/>
    </row>
    <row r="251" spans="1:6" s="1" customFormat="1" ht="15.75">
      <c r="A251" s="58"/>
      <c r="B251" s="58"/>
      <c r="C251" s="58"/>
      <c r="D251" s="58"/>
      <c r="E251" s="58"/>
      <c r="F251" s="58"/>
    </row>
    <row r="252" spans="1:6" s="1" customFormat="1" ht="15.75">
      <c r="A252" s="58"/>
      <c r="B252" s="58"/>
      <c r="C252" s="58"/>
      <c r="D252" s="58"/>
      <c r="E252" s="58"/>
      <c r="F252" s="58"/>
    </row>
    <row r="253" spans="1:6" s="1" customFormat="1" ht="15.75">
      <c r="A253" s="58"/>
      <c r="B253" s="58"/>
      <c r="C253" s="58"/>
      <c r="D253" s="58"/>
      <c r="E253" s="58"/>
      <c r="F253" s="58"/>
    </row>
    <row r="254" spans="1:6" s="1" customFormat="1" ht="15.75">
      <c r="A254" s="58"/>
      <c r="B254" s="58"/>
      <c r="C254" s="58"/>
      <c r="D254" s="58"/>
      <c r="E254" s="58"/>
      <c r="F254" s="58"/>
    </row>
    <row r="255" spans="1:6" s="1" customFormat="1" ht="15.75">
      <c r="A255" s="58"/>
      <c r="B255" s="58"/>
      <c r="C255" s="58"/>
      <c r="D255" s="58"/>
      <c r="E255" s="58"/>
      <c r="F255" s="58"/>
    </row>
    <row r="256" spans="1:6" s="1" customFormat="1" ht="15.75">
      <c r="A256" s="58"/>
      <c r="B256" s="58"/>
      <c r="C256" s="58"/>
      <c r="D256" s="58"/>
      <c r="E256" s="58"/>
      <c r="F256" s="58"/>
    </row>
    <row r="257" spans="1:6" s="1" customFormat="1" ht="15.75">
      <c r="A257" s="58"/>
      <c r="B257" s="58"/>
      <c r="C257" s="58"/>
      <c r="D257" s="58"/>
      <c r="E257" s="58"/>
      <c r="F257" s="58"/>
    </row>
    <row r="258" spans="1:6" s="1" customFormat="1" ht="15.75">
      <c r="A258" s="58"/>
      <c r="B258" s="58"/>
      <c r="C258" s="58"/>
      <c r="D258" s="58"/>
      <c r="E258" s="58"/>
      <c r="F258" s="58"/>
    </row>
    <row r="259" spans="1:6" s="1" customFormat="1" ht="15.75">
      <c r="A259" s="58"/>
      <c r="B259" s="58"/>
      <c r="C259" s="58"/>
      <c r="D259" s="58"/>
      <c r="E259" s="58"/>
      <c r="F259" s="58"/>
    </row>
    <row r="260" spans="1:6" s="1" customFormat="1" ht="15.75">
      <c r="A260" s="58"/>
      <c r="B260" s="58"/>
      <c r="C260" s="58"/>
      <c r="D260" s="58"/>
      <c r="E260" s="58"/>
      <c r="F260" s="58"/>
    </row>
    <row r="261" spans="1:6" s="37" customFormat="1" ht="15.75">
      <c r="A261" s="36"/>
      <c r="B261" s="36"/>
      <c r="C261" s="36"/>
      <c r="D261" s="36"/>
      <c r="E261" s="36"/>
      <c r="F261" s="36"/>
    </row>
    <row r="262" spans="1:6" s="37" customFormat="1" ht="15.75">
      <c r="A262" s="36"/>
      <c r="B262" s="36"/>
      <c r="C262" s="36"/>
      <c r="D262" s="36"/>
      <c r="E262" s="36"/>
      <c r="F262" s="36"/>
    </row>
    <row r="263" spans="1:6" s="37" customFormat="1" ht="15.75">
      <c r="A263" s="36"/>
      <c r="B263" s="36"/>
      <c r="C263" s="36"/>
      <c r="D263" s="36"/>
      <c r="E263" s="36"/>
      <c r="F263" s="36"/>
    </row>
    <row r="264" spans="1:6" s="37" customFormat="1" ht="15.75">
      <c r="A264" s="36"/>
      <c r="B264" s="36"/>
      <c r="C264" s="36"/>
      <c r="D264" s="36"/>
      <c r="E264" s="36"/>
      <c r="F264" s="36"/>
    </row>
    <row r="265" spans="1:6" s="37" customFormat="1" ht="15.75">
      <c r="A265" s="36"/>
      <c r="B265" s="36"/>
      <c r="C265" s="36"/>
      <c r="D265" s="36"/>
      <c r="E265" s="36"/>
      <c r="F265" s="36"/>
    </row>
    <row r="266" spans="1:6" s="37" customFormat="1" ht="15.75">
      <c r="A266" s="36"/>
      <c r="B266" s="36"/>
      <c r="C266" s="36"/>
      <c r="D266" s="36"/>
      <c r="E266" s="36"/>
      <c r="F266" s="36"/>
    </row>
    <row r="267" spans="1:6" s="37" customFormat="1" ht="15.75">
      <c r="A267" s="36"/>
      <c r="B267" s="36"/>
      <c r="C267" s="36"/>
      <c r="D267" s="36"/>
      <c r="E267" s="36"/>
      <c r="F267" s="36"/>
    </row>
    <row r="268" spans="1:6" s="37" customFormat="1" ht="15.75">
      <c r="A268" s="36"/>
      <c r="B268" s="36"/>
      <c r="C268" s="36"/>
      <c r="D268" s="36"/>
      <c r="E268" s="36"/>
      <c r="F268" s="36"/>
    </row>
    <row r="269" spans="1:6" s="37" customFormat="1" ht="15.75">
      <c r="A269" s="36"/>
      <c r="B269" s="36"/>
      <c r="C269" s="36"/>
      <c r="D269" s="36"/>
      <c r="E269" s="36"/>
      <c r="F269" s="36"/>
    </row>
    <row r="270" spans="1:6" s="37" customFormat="1" ht="15.75">
      <c r="A270" s="36"/>
      <c r="B270" s="36"/>
      <c r="C270" s="36"/>
      <c r="D270" s="36"/>
      <c r="E270" s="36"/>
      <c r="F270" s="36"/>
    </row>
    <row r="271" spans="1:6" s="37" customFormat="1" ht="15.75">
      <c r="A271" s="36"/>
      <c r="B271" s="36"/>
      <c r="C271" s="36"/>
      <c r="D271" s="36"/>
      <c r="E271" s="36"/>
      <c r="F271" s="36"/>
    </row>
    <row r="272" spans="1:6" s="37" customFormat="1" ht="15.75">
      <c r="A272" s="36"/>
      <c r="B272" s="36"/>
      <c r="C272" s="36"/>
      <c r="D272" s="36"/>
      <c r="E272" s="36"/>
      <c r="F272" s="36"/>
    </row>
    <row r="273" spans="1:6" s="37" customFormat="1" ht="15.75">
      <c r="A273" s="36"/>
      <c r="B273" s="36"/>
      <c r="C273" s="36"/>
      <c r="D273" s="36"/>
      <c r="E273" s="36"/>
      <c r="F273" s="36"/>
    </row>
    <row r="274" spans="1:6" s="37" customFormat="1" ht="15.75">
      <c r="A274" s="36"/>
      <c r="B274" s="36"/>
      <c r="C274" s="36"/>
      <c r="D274" s="36"/>
      <c r="E274" s="36"/>
      <c r="F274" s="36"/>
    </row>
    <row r="275" spans="1:6" s="37" customFormat="1" ht="15.75">
      <c r="A275" s="36"/>
      <c r="B275" s="36"/>
      <c r="C275" s="36"/>
      <c r="D275" s="36"/>
      <c r="E275" s="36"/>
      <c r="F275" s="36"/>
    </row>
    <row r="276" spans="1:6" s="37" customFormat="1" ht="15.75">
      <c r="A276" s="36"/>
      <c r="B276" s="36"/>
      <c r="C276" s="36"/>
      <c r="D276" s="36"/>
      <c r="E276" s="36"/>
      <c r="F276" s="36"/>
    </row>
    <row r="277" spans="1:6" s="37" customFormat="1" ht="15.75">
      <c r="A277" s="36"/>
      <c r="B277" s="36"/>
      <c r="C277" s="36"/>
      <c r="D277" s="36"/>
      <c r="E277" s="36"/>
      <c r="F277" s="36"/>
    </row>
    <row r="278" spans="1:6" s="37" customFormat="1" ht="15.75">
      <c r="A278" s="36"/>
      <c r="B278" s="36"/>
      <c r="C278" s="36"/>
      <c r="D278" s="36"/>
      <c r="E278" s="36"/>
      <c r="F278" s="36"/>
    </row>
    <row r="279" spans="1:6" s="37" customFormat="1" ht="15.75">
      <c r="A279" s="36"/>
      <c r="B279" s="36"/>
      <c r="C279" s="36"/>
      <c r="D279" s="36"/>
      <c r="E279" s="36"/>
      <c r="F279" s="36"/>
    </row>
    <row r="280" spans="1:6" s="37" customFormat="1" ht="15.75">
      <c r="A280" s="36"/>
      <c r="B280" s="36"/>
      <c r="C280" s="36"/>
      <c r="D280" s="36"/>
      <c r="E280" s="36"/>
      <c r="F280" s="36"/>
    </row>
    <row r="281" spans="1:6" s="37" customFormat="1" ht="15.75">
      <c r="A281" s="36"/>
      <c r="B281" s="36"/>
      <c r="C281" s="36"/>
      <c r="D281" s="36"/>
      <c r="E281" s="36"/>
      <c r="F281" s="36"/>
    </row>
    <row r="282" spans="1:6" s="37" customFormat="1" ht="15.75">
      <c r="A282" s="36"/>
      <c r="B282" s="36"/>
      <c r="C282" s="36"/>
      <c r="D282" s="36"/>
      <c r="E282" s="36"/>
      <c r="F282" s="36"/>
    </row>
    <row r="283" spans="1:6" s="37" customFormat="1" ht="15.75">
      <c r="A283" s="36"/>
      <c r="B283" s="36"/>
      <c r="C283" s="36"/>
      <c r="D283" s="36"/>
      <c r="E283" s="36"/>
      <c r="F283" s="36"/>
    </row>
    <row r="284" spans="1:6" s="37" customFormat="1" ht="15.75">
      <c r="A284" s="36"/>
      <c r="B284" s="36"/>
      <c r="C284" s="36"/>
      <c r="D284" s="36"/>
      <c r="E284" s="36"/>
      <c r="F284" s="36"/>
    </row>
    <row r="285" spans="1:6" s="37" customFormat="1" ht="15.75">
      <c r="A285" s="36"/>
      <c r="B285" s="36"/>
      <c r="C285" s="36"/>
      <c r="D285" s="36"/>
      <c r="E285" s="36"/>
      <c r="F285" s="36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  <row r="498" spans="1:6" s="37" customFormat="1" ht="15.75">
      <c r="A498" s="36"/>
      <c r="B498" s="36"/>
      <c r="C498" s="36"/>
      <c r="D498" s="36"/>
      <c r="E498" s="36"/>
      <c r="F498" s="36"/>
    </row>
    <row r="499" spans="1:6" s="37" customFormat="1" ht="15.75">
      <c r="A499" s="36"/>
      <c r="B499" s="36"/>
      <c r="C499" s="36"/>
      <c r="D499" s="36"/>
      <c r="E499" s="36"/>
      <c r="F499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37"/>
  <sheetViews>
    <sheetView zoomScalePageLayoutView="0" workbookViewId="0" topLeftCell="A1">
      <pane xSplit="1" ySplit="6" topLeftCell="B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6" sqref="H96"/>
    </sheetView>
  </sheetViews>
  <sheetFormatPr defaultColWidth="8.88671875" defaultRowHeight="15.75"/>
  <cols>
    <col min="1" max="6" width="16.4453125" style="14" customWidth="1"/>
    <col min="7" max="7" width="9.77734375" style="0" bestFit="1" customWidth="1"/>
    <col min="8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92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v>0.22156839175847423</v>
      </c>
    </row>
    <row r="94" spans="1:6" s="37" customFormat="1" ht="15.75">
      <c r="A94" s="54">
        <v>43804</v>
      </c>
      <c r="B94" s="41">
        <v>436205.72339655866</v>
      </c>
      <c r="C94" s="41">
        <v>66700.362637</v>
      </c>
      <c r="D94" s="41">
        <v>502905.9860335587</v>
      </c>
      <c r="E94" s="41">
        <v>-369505.3607595586</v>
      </c>
      <c r="F94" s="41">
        <v>0.1529103334950103</v>
      </c>
    </row>
    <row r="95" spans="1:6" s="37" customFormat="1" ht="15.75">
      <c r="A95" s="57"/>
      <c r="B95" s="45"/>
      <c r="C95" s="45"/>
      <c r="D95" s="45"/>
      <c r="E95" s="45"/>
      <c r="F95" s="45"/>
    </row>
    <row r="96" spans="1:6" s="37" customFormat="1" ht="15.75">
      <c r="A96" s="47"/>
      <c r="B96" s="38"/>
      <c r="C96" s="38"/>
      <c r="D96" s="38"/>
      <c r="E96" s="38"/>
      <c r="F96" s="48"/>
    </row>
    <row r="97" spans="1:6" s="37" customFormat="1" ht="15.75">
      <c r="A97" s="47" t="s">
        <v>34</v>
      </c>
      <c r="B97" s="38"/>
      <c r="C97" s="38"/>
      <c r="D97" s="38"/>
      <c r="E97" s="38"/>
      <c r="F97" s="49"/>
    </row>
    <row r="98" spans="1:6" s="37" customFormat="1" ht="15.75">
      <c r="A98" s="50"/>
      <c r="B98" s="51"/>
      <c r="C98" s="52"/>
      <c r="D98" s="52"/>
      <c r="E98" s="52"/>
      <c r="F98" s="53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1"/>
  <sheetViews>
    <sheetView tabSelected="1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5" sqref="I35"/>
    </sheetView>
  </sheetViews>
  <sheetFormatPr defaultColWidth="8.88671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4" t="s">
        <v>11</v>
      </c>
      <c r="C4" s="64"/>
      <c r="D4" s="64"/>
      <c r="E4" s="64"/>
      <c r="F4" s="6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29">B8+C8</f>
        <v>48704.6</v>
      </c>
      <c r="E8" s="40">
        <f aca="true" t="shared" si="1" ref="E8:E29">C8-B8</f>
        <v>-25958.799999999996</v>
      </c>
      <c r="F8" s="40">
        <f aca="true" t="shared" si="2" ref="F8:F29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1">
        <v>1735917.6</v>
      </c>
      <c r="E30" s="41">
        <v>-1093406.7</v>
      </c>
      <c r="F30" s="41">
        <v>0.22708993384992315</v>
      </c>
    </row>
    <row r="31" spans="1:6" s="37" customFormat="1" ht="15.75">
      <c r="A31" s="43" t="s">
        <v>57</v>
      </c>
      <c r="B31" s="41">
        <v>1638427.5211688275</v>
      </c>
      <c r="C31" s="41">
        <v>331344.4442585804</v>
      </c>
      <c r="D31" s="41">
        <v>1969771.7654274076</v>
      </c>
      <c r="E31" s="41">
        <v>-1307083.0769102469</v>
      </c>
      <c r="F31" s="41">
        <v>0.20223320224882738</v>
      </c>
    </row>
    <row r="32" spans="1:6" s="37" customFormat="1" ht="15.75">
      <c r="A32" s="44"/>
      <c r="B32" s="45"/>
      <c r="C32" s="46"/>
      <c r="D32" s="46"/>
      <c r="E32" s="46"/>
      <c r="F32" s="46"/>
    </row>
    <row r="33" spans="1:6" s="37" customFormat="1" ht="15.75">
      <c r="A33" s="47"/>
      <c r="B33" s="38"/>
      <c r="C33" s="38"/>
      <c r="D33" s="38"/>
      <c r="E33" s="38"/>
      <c r="F33" s="48"/>
    </row>
    <row r="34" spans="1:6" s="37" customFormat="1" ht="15.75">
      <c r="A34" s="47" t="s">
        <v>34</v>
      </c>
      <c r="B34" s="38"/>
      <c r="C34" s="38"/>
      <c r="D34" s="38"/>
      <c r="E34" s="38"/>
      <c r="F34" s="49"/>
    </row>
    <row r="35" spans="1:6" s="37" customFormat="1" ht="15.75">
      <c r="A35" s="50"/>
      <c r="B35" s="51"/>
      <c r="C35" s="52"/>
      <c r="D35" s="52"/>
      <c r="E35" s="52"/>
      <c r="F35" s="53"/>
    </row>
    <row r="36" spans="1:6" s="37" customFormat="1" ht="15.75">
      <c r="A36" s="36"/>
      <c r="B36" s="36"/>
      <c r="C36" s="36"/>
      <c r="D36" s="36"/>
      <c r="E36" s="36"/>
      <c r="F36" s="36"/>
    </row>
    <row r="37" spans="1:6" s="37" customFormat="1" ht="15.75">
      <c r="A37" s="36"/>
      <c r="B37" s="36"/>
      <c r="C37" s="36"/>
      <c r="D37" s="36"/>
      <c r="E37" s="36"/>
      <c r="F37" s="36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2020-03-03T08:06:50Z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