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2760" activeTab="0"/>
  </bookViews>
  <sheets>
    <sheet name="A" sheetId="1" r:id="rId1"/>
  </sheets>
  <definedNames>
    <definedName name="_xlnm.Print_Area" localSheetId="0">'A'!$A$6:$DO$74</definedName>
  </definedNames>
  <calcPr fullCalcOnLoad="1"/>
</workbook>
</file>

<file path=xl/sharedStrings.xml><?xml version="1.0" encoding="utf-8"?>
<sst xmlns="http://schemas.openxmlformats.org/spreadsheetml/2006/main" count="112" uniqueCount="62">
  <si>
    <t xml:space="preserve">    Structure</t>
  </si>
  <si>
    <t>B. SERVICES</t>
  </si>
  <si>
    <t xml:space="preserve">   </t>
  </si>
  <si>
    <t>IV.11</t>
  </si>
  <si>
    <t>BALANCE OF INTERNATINAL TRANSACTIONS  (in BIF millions )</t>
  </si>
  <si>
    <t>A. Goods</t>
  </si>
  <si>
    <t>C. PRIMARY INCOMES</t>
  </si>
  <si>
    <t>3. Other primary incomes</t>
  </si>
  <si>
    <t>D. SECONDAIRY INCOMES</t>
  </si>
  <si>
    <t>1. Governement</t>
  </si>
  <si>
    <t>II. CAPITAL  AND FINANCIAL ACCOUNTS</t>
  </si>
  <si>
    <t>A. CAPITAL ACCOUNT</t>
  </si>
  <si>
    <t>1.1. Governement</t>
  </si>
  <si>
    <t>1.2. Other sectors</t>
  </si>
  <si>
    <t>2. Acquisitions and disposals of non-financial and non-produced assets</t>
  </si>
  <si>
    <t>B. FINANCIAL  ACCOUNT</t>
  </si>
  <si>
    <t>2. Portfolio investment</t>
  </si>
  <si>
    <t xml:space="preserve"> - Assets</t>
  </si>
  <si>
    <t xml:space="preserve"> - liabilities</t>
  </si>
  <si>
    <t xml:space="preserve">                                                Period</t>
  </si>
  <si>
    <t>Overall Balance: ( I + II 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</si>
  <si>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</si>
  <si>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</si>
  <si>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</si>
  <si>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</si>
  <si>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</si>
  <si>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</si>
  <si>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</si>
  <si>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</si>
  <si>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</si>
  <si>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</si>
  <si>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</si>
  <si>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</si>
  <si>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2. Repair and maintenance of Goods</t>
  </si>
  <si>
    <t>1. Goods exported or imprted for processing</t>
  </si>
  <si>
    <t>2. Import</t>
  </si>
  <si>
    <t>1. Export</t>
  </si>
  <si>
    <t>3. Transport</t>
  </si>
  <si>
    <t>4. Travel</t>
  </si>
  <si>
    <t>5.Telecommunications, computer and information</t>
  </si>
  <si>
    <t>6. Building</t>
  </si>
  <si>
    <t>7. Insurance and pension</t>
  </si>
  <si>
    <t>8. financial services</t>
  </si>
  <si>
    <t>9. Use fees Intellectual Property</t>
  </si>
  <si>
    <t>10. Personal, cultural and recreational services</t>
  </si>
  <si>
    <t>11.  Provided or received services by government</t>
  </si>
  <si>
    <t>12. Other services to entreprises</t>
  </si>
  <si>
    <t>1. Salary</t>
  </si>
  <si>
    <t>2. Investments income</t>
  </si>
  <si>
    <t>1. Capital transfer</t>
  </si>
  <si>
    <t>1. Direct  Investments</t>
  </si>
  <si>
    <t xml:space="preserve"> - Outward</t>
  </si>
  <si>
    <t xml:space="preserve"> - Inward</t>
  </si>
  <si>
    <t xml:space="preserve"> - Liabilities</t>
  </si>
  <si>
    <t>Source :  BRB and Commercial Banks</t>
  </si>
  <si>
    <t>4. Other investments</t>
  </si>
  <si>
    <t>3. Financial Derivatives and  employee stock options</t>
  </si>
  <si>
    <t>I. CURRENT ACCOUNT</t>
  </si>
  <si>
    <t xml:space="preserve">2. Other sectors </t>
  </si>
  <si>
    <t xml:space="preserve">   - Other transfert </t>
  </si>
  <si>
    <t xml:space="preserve">   - Debt forgiveness</t>
  </si>
  <si>
    <t>Jan-December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</si>
</sst>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[$-409]mmm\-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%"/>
    <numFmt numFmtId="212" formatCode="#,##0.00_ ;\-#,##0.00\ "/>
    <numFmt numFmtId="213" formatCode="#,##0.0_ ;\-#,##0.0\ 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ova Light"/>
      <family val="2"/>
    </font>
    <font>
      <sz val="11"/>
      <name val="Arial Nova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0">
    <xf numFmtId="0" fontId="0" fillId="0" borderId="0" xfId="0" applyAlignment="1">
      <alignment/>
    </xf>
    <xf numFmtId="191" fontId="4" fillId="0" borderId="10" xfId="46" applyNumberFormat="1" applyFont="1" applyBorder="1" applyAlignment="1">
      <alignment horizontal="left" vertical="center"/>
    </xf>
    <xf numFmtId="191" fontId="4" fillId="0" borderId="10" xfId="46" applyNumberFormat="1" applyFont="1" applyBorder="1" applyAlignment="1">
      <alignment horizontal="center" vertical="center"/>
    </xf>
    <xf numFmtId="191" fontId="5" fillId="0" borderId="10" xfId="46" applyNumberFormat="1" applyFont="1" applyBorder="1" applyAlignment="1">
      <alignment horizontal="left" vertical="center"/>
    </xf>
    <xf numFmtId="191" fontId="5" fillId="0" borderId="10" xfId="46" applyNumberFormat="1" applyFont="1" applyBorder="1" applyAlignment="1">
      <alignment horizontal="center" vertical="center"/>
    </xf>
    <xf numFmtId="191" fontId="4" fillId="0" borderId="11" xfId="46" applyNumberFormat="1" applyFont="1" applyBorder="1" applyAlignment="1">
      <alignment horizontal="center" vertical="center"/>
    </xf>
    <xf numFmtId="191" fontId="4" fillId="0" borderId="12" xfId="46" applyNumberFormat="1" applyFont="1" applyBorder="1" applyAlignment="1">
      <alignment horizontal="center" vertical="center"/>
    </xf>
    <xf numFmtId="191" fontId="4" fillId="0" borderId="11" xfId="46" applyNumberFormat="1" applyFont="1" applyFill="1" applyBorder="1" applyAlignment="1">
      <alignment horizontal="center" vertical="center"/>
    </xf>
    <xf numFmtId="191" fontId="4" fillId="0" borderId="0" xfId="46" applyNumberFormat="1" applyFont="1" applyBorder="1" applyAlignment="1">
      <alignment horizontal="center" vertical="center"/>
    </xf>
    <xf numFmtId="191" fontId="4" fillId="0" borderId="13" xfId="46" applyNumberFormat="1" applyFont="1" applyBorder="1" applyAlignment="1">
      <alignment horizontal="center" vertical="center"/>
    </xf>
    <xf numFmtId="191" fontId="4" fillId="0" borderId="0" xfId="46" applyNumberFormat="1" applyFont="1" applyFill="1" applyBorder="1" applyAlignment="1">
      <alignment horizontal="center" vertical="center"/>
    </xf>
    <xf numFmtId="191" fontId="4" fillId="0" borderId="14" xfId="46" applyNumberFormat="1" applyFont="1" applyBorder="1" applyAlignment="1">
      <alignment horizontal="center" vertical="center"/>
    </xf>
    <xf numFmtId="191" fontId="4" fillId="0" borderId="15" xfId="46" applyNumberFormat="1" applyFont="1" applyBorder="1" applyAlignment="1">
      <alignment horizontal="center" vertical="center"/>
    </xf>
    <xf numFmtId="191" fontId="4" fillId="0" borderId="14" xfId="46" applyNumberFormat="1" applyFont="1" applyFill="1" applyBorder="1" applyAlignment="1">
      <alignment horizontal="center" vertical="center"/>
    </xf>
    <xf numFmtId="191" fontId="4" fillId="0" borderId="10" xfId="4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1" fontId="4" fillId="0" borderId="16" xfId="46" applyNumberFormat="1" applyFont="1" applyBorder="1" applyAlignment="1">
      <alignment vertical="center"/>
    </xf>
    <xf numFmtId="43" fontId="5" fillId="0" borderId="11" xfId="46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5" fillId="0" borderId="0" xfId="46" applyFont="1" applyAlignment="1">
      <alignment vertical="center"/>
    </xf>
    <xf numFmtId="0" fontId="5" fillId="0" borderId="0" xfId="0" applyFont="1" applyFill="1" applyAlignment="1">
      <alignment vertical="center"/>
    </xf>
    <xf numFmtId="17" fontId="5" fillId="0" borderId="0" xfId="46" applyNumberFormat="1" applyFont="1" applyAlignment="1">
      <alignment vertical="center"/>
    </xf>
    <xf numFmtId="191" fontId="5" fillId="0" borderId="0" xfId="46" applyNumberFormat="1" applyFont="1" applyAlignment="1">
      <alignment vertical="center"/>
    </xf>
    <xf numFmtId="191" fontId="5" fillId="0" borderId="10" xfId="46" applyNumberFormat="1" applyFont="1" applyBorder="1" applyAlignment="1">
      <alignment horizontal="right" vertical="center"/>
    </xf>
    <xf numFmtId="191" fontId="5" fillId="0" borderId="17" xfId="46" applyNumberFormat="1" applyFont="1" applyBorder="1" applyAlignment="1">
      <alignment horizontal="right" vertical="center"/>
    </xf>
    <xf numFmtId="191" fontId="5" fillId="0" borderId="18" xfId="46" applyNumberFormat="1" applyFont="1" applyBorder="1" applyAlignment="1">
      <alignment horizontal="right" vertical="center"/>
    </xf>
    <xf numFmtId="191" fontId="5" fillId="0" borderId="12" xfId="46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91" fontId="5" fillId="0" borderId="10" xfId="46" applyNumberFormat="1" applyFont="1" applyBorder="1" applyAlignment="1">
      <alignment vertical="center"/>
    </xf>
    <xf numFmtId="201" fontId="5" fillId="0" borderId="10" xfId="46" applyNumberFormat="1" applyFont="1" applyBorder="1" applyAlignment="1">
      <alignment vertical="center"/>
    </xf>
    <xf numFmtId="0" fontId="5" fillId="0" borderId="10" xfId="46" applyNumberFormat="1" applyFont="1" applyBorder="1" applyAlignment="1">
      <alignment vertical="center"/>
    </xf>
    <xf numFmtId="201" fontId="5" fillId="0" borderId="22" xfId="46" applyNumberFormat="1" applyFont="1" applyBorder="1" applyAlignment="1">
      <alignment vertical="center"/>
    </xf>
    <xf numFmtId="201" fontId="5" fillId="0" borderId="10" xfId="46" applyNumberFormat="1" applyFont="1" applyFill="1" applyBorder="1" applyAlignment="1">
      <alignment vertical="center"/>
    </xf>
    <xf numFmtId="201" fontId="5" fillId="0" borderId="17" xfId="46" applyNumberFormat="1" applyFont="1" applyBorder="1" applyAlignment="1">
      <alignment vertical="center"/>
    </xf>
    <xf numFmtId="191" fontId="5" fillId="0" borderId="23" xfId="46" applyNumberFormat="1" applyFont="1" applyBorder="1" applyAlignment="1">
      <alignment vertical="center"/>
    </xf>
    <xf numFmtId="191" fontId="5" fillId="0" borderId="24" xfId="46" applyNumberFormat="1" applyFont="1" applyBorder="1" applyAlignment="1">
      <alignment vertical="center"/>
    </xf>
    <xf numFmtId="191" fontId="5" fillId="0" borderId="15" xfId="46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98" fontId="5" fillId="0" borderId="23" xfId="46" applyNumberFormat="1" applyFont="1" applyBorder="1" applyAlignment="1">
      <alignment vertical="center"/>
    </xf>
    <xf numFmtId="191" fontId="5" fillId="0" borderId="13" xfId="46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91" fontId="5" fillId="0" borderId="22" xfId="46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91" fontId="5" fillId="0" borderId="22" xfId="46" applyNumberFormat="1" applyFont="1" applyBorder="1" applyAlignment="1">
      <alignment vertical="center"/>
    </xf>
    <xf numFmtId="191" fontId="5" fillId="0" borderId="10" xfId="46" applyNumberFormat="1" applyFont="1" applyFill="1" applyBorder="1" applyAlignment="1">
      <alignment vertical="center"/>
    </xf>
    <xf numFmtId="191" fontId="4" fillId="0" borderId="10" xfId="46" applyNumberFormat="1" applyFont="1" applyFill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6" xfId="0" applyNumberFormat="1" applyFont="1" applyFill="1" applyBorder="1" applyAlignment="1" applyProtection="1">
      <alignment horizontal="right" vertical="center"/>
      <protection/>
    </xf>
    <xf numFmtId="191" fontId="4" fillId="0" borderId="19" xfId="46" applyNumberFormat="1" applyFont="1" applyBorder="1" applyAlignment="1">
      <alignment vertical="center"/>
    </xf>
    <xf numFmtId="191" fontId="5" fillId="0" borderId="20" xfId="46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91" fontId="4" fillId="0" borderId="10" xfId="48" applyNumberFormat="1" applyFont="1" applyFill="1" applyBorder="1" applyAlignment="1" applyProtection="1">
      <alignment horizontal="right" vertical="center"/>
      <protection/>
    </xf>
    <xf numFmtId="180" fontId="5" fillId="0" borderId="21" xfId="0" applyNumberFormat="1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/>
    </xf>
    <xf numFmtId="0" fontId="5" fillId="0" borderId="20" xfId="0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>
      <alignment horizontal="right" vertical="center"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2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>
      <alignment horizontal="right"/>
    </xf>
    <xf numFmtId="212" fontId="5" fillId="0" borderId="0" xfId="46" applyNumberFormat="1" applyFont="1" applyAlignment="1">
      <alignment vertical="center"/>
    </xf>
    <xf numFmtId="213" fontId="5" fillId="0" borderId="0" xfId="46" applyNumberFormat="1" applyFont="1" applyAlignment="1">
      <alignment vertical="center"/>
    </xf>
    <xf numFmtId="180" fontId="5" fillId="0" borderId="0" xfId="0" applyNumberFormat="1" applyFont="1" applyBorder="1" applyAlignment="1">
      <alignment horizontal="right"/>
    </xf>
    <xf numFmtId="180" fontId="4" fillId="0" borderId="19" xfId="0" applyNumberFormat="1" applyFont="1" applyFill="1" applyBorder="1" applyAlignment="1" applyProtection="1">
      <alignment horizontal="right" vertical="center"/>
      <protection/>
    </xf>
    <xf numFmtId="201" fontId="5" fillId="0" borderId="17" xfId="46" applyNumberFormat="1" applyFont="1" applyBorder="1" applyAlignment="1">
      <alignment horizontal="right" vertical="center"/>
    </xf>
    <xf numFmtId="180" fontId="4" fillId="0" borderId="22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43" fontId="5" fillId="0" borderId="10" xfId="46" applyFont="1" applyBorder="1" applyAlignment="1">
      <alignment vertical="center"/>
    </xf>
    <xf numFmtId="180" fontId="5" fillId="0" borderId="10" xfId="0" applyNumberFormat="1" applyFont="1" applyFill="1" applyBorder="1" applyAlignment="1">
      <alignment horizontal="right"/>
    </xf>
    <xf numFmtId="212" fontId="5" fillId="0" borderId="10" xfId="46" applyNumberFormat="1" applyFont="1" applyBorder="1" applyAlignment="1">
      <alignment vertical="center"/>
    </xf>
    <xf numFmtId="213" fontId="5" fillId="0" borderId="10" xfId="46" applyNumberFormat="1" applyFont="1" applyBorder="1" applyAlignment="1">
      <alignment vertical="center"/>
    </xf>
    <xf numFmtId="180" fontId="4" fillId="0" borderId="21" xfId="0" applyNumberFormat="1" applyFont="1" applyFill="1" applyBorder="1" applyAlignment="1" applyProtection="1">
      <alignment horizontal="right" vertical="center"/>
      <protection/>
    </xf>
    <xf numFmtId="43" fontId="5" fillId="0" borderId="0" xfId="46" applyFont="1" applyFill="1" applyAlignment="1">
      <alignment vertical="center"/>
    </xf>
    <xf numFmtId="17" fontId="5" fillId="0" borderId="0" xfId="46" applyNumberFormat="1" applyFont="1" applyFill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0" xfId="46" applyNumberFormat="1" applyFont="1" applyFill="1" applyBorder="1" applyAlignment="1">
      <alignment vertical="center"/>
    </xf>
    <xf numFmtId="201" fontId="5" fillId="0" borderId="17" xfId="46" applyNumberFormat="1" applyFont="1" applyFill="1" applyBorder="1" applyAlignment="1">
      <alignment vertical="center"/>
    </xf>
    <xf numFmtId="191" fontId="5" fillId="0" borderId="23" xfId="46" applyNumberFormat="1" applyFont="1" applyFill="1" applyBorder="1" applyAlignment="1">
      <alignment vertical="center"/>
    </xf>
    <xf numFmtId="191" fontId="5" fillId="0" borderId="10" xfId="46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191" fontId="5" fillId="0" borderId="10" xfId="46" applyNumberFormat="1" applyFont="1" applyFill="1" applyBorder="1" applyAlignment="1">
      <alignment horizontal="left" vertical="center"/>
    </xf>
    <xf numFmtId="191" fontId="5" fillId="0" borderId="20" xfId="46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91" fontId="4" fillId="0" borderId="12" xfId="46" applyNumberFormat="1" applyFont="1" applyBorder="1" applyAlignment="1">
      <alignment horizontal="center" vertical="center"/>
    </xf>
    <xf numFmtId="191" fontId="4" fillId="0" borderId="13" xfId="46" applyNumberFormat="1" applyFont="1" applyBorder="1" applyAlignment="1">
      <alignment horizontal="center" vertical="center"/>
    </xf>
    <xf numFmtId="191" fontId="4" fillId="0" borderId="15" xfId="46" applyNumberFormat="1" applyFont="1" applyBorder="1" applyAlignment="1">
      <alignment horizontal="center" vertical="center"/>
    </xf>
    <xf numFmtId="191" fontId="4" fillId="0" borderId="18" xfId="46" applyNumberFormat="1" applyFont="1" applyBorder="1" applyAlignment="1">
      <alignment horizontal="center" vertical="center"/>
    </xf>
    <xf numFmtId="191" fontId="4" fillId="0" borderId="11" xfId="46" applyNumberFormat="1" applyFont="1" applyBorder="1" applyAlignment="1">
      <alignment horizontal="center" vertical="center"/>
    </xf>
    <xf numFmtId="191" fontId="4" fillId="0" borderId="22" xfId="46" applyNumberFormat="1" applyFont="1" applyBorder="1" applyAlignment="1">
      <alignment horizontal="center" vertical="center"/>
    </xf>
    <xf numFmtId="191" fontId="4" fillId="0" borderId="0" xfId="46" applyNumberFormat="1" applyFont="1" applyBorder="1" applyAlignment="1">
      <alignment horizontal="center" vertical="center"/>
    </xf>
    <xf numFmtId="191" fontId="4" fillId="0" borderId="24" xfId="46" applyNumberFormat="1" applyFont="1" applyBorder="1" applyAlignment="1">
      <alignment horizontal="center" vertical="center"/>
    </xf>
    <xf numFmtId="191" fontId="4" fillId="0" borderId="14" xfId="46" applyNumberFormat="1" applyFont="1" applyBorder="1" applyAlignment="1">
      <alignment horizontal="center" vertical="center"/>
    </xf>
    <xf numFmtId="191" fontId="5" fillId="0" borderId="20" xfId="46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13</xdr:col>
      <xdr:colOff>19050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47825"/>
          <a:ext cx="4581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82"/>
  <sheetViews>
    <sheetView showGridLines="0" tabSelected="1" zoomScale="85" zoomScaleNormal="85" zoomScalePageLayoutView="0" workbookViewId="0" topLeftCell="Q1">
      <selection activeCell="DQ15" sqref="DQ15"/>
    </sheetView>
  </sheetViews>
  <sheetFormatPr defaultColWidth="11.57421875" defaultRowHeight="12.75"/>
  <cols>
    <col min="1" max="1" width="68.7109375" style="16" bestFit="1" customWidth="1"/>
    <col min="2" max="13" width="14.28125" style="20" hidden="1" customWidth="1"/>
    <col min="14" max="16" width="12.7109375" style="20" hidden="1" customWidth="1"/>
    <col min="17" max="21" width="12.7109375" style="20" bestFit="1" customWidth="1"/>
    <col min="22" max="30" width="11.421875" style="20" hidden="1" customWidth="1"/>
    <col min="31" max="55" width="11.421875" style="16" hidden="1" customWidth="1"/>
    <col min="56" max="57" width="11.421875" style="21" hidden="1" customWidth="1"/>
    <col min="58" max="70" width="11.421875" style="16" hidden="1" customWidth="1"/>
    <col min="71" max="71" width="10.57421875" style="16" hidden="1" customWidth="1"/>
    <col min="72" max="93" width="11.421875" style="16" hidden="1" customWidth="1"/>
    <col min="94" max="95" width="11.421875" style="89" hidden="1" customWidth="1"/>
    <col min="96" max="103" width="11.421875" style="21" hidden="1" customWidth="1"/>
    <col min="104" max="104" width="11.421875" style="16" hidden="1" customWidth="1"/>
    <col min="105" max="105" width="11.8515625" style="16" hidden="1" customWidth="1"/>
    <col min="106" max="106" width="10.421875" style="16" hidden="1" customWidth="1"/>
    <col min="107" max="107" width="11.57421875" style="16" hidden="1" customWidth="1"/>
    <col min="108" max="109" width="12.28125" style="16" hidden="1" customWidth="1"/>
    <col min="110" max="110" width="12.7109375" style="16" hidden="1" customWidth="1"/>
    <col min="111" max="111" width="12.28125" style="16" hidden="1" customWidth="1"/>
    <col min="112" max="112" width="10.421875" style="16" hidden="1" customWidth="1"/>
    <col min="113" max="113" width="16.00390625" style="16" hidden="1" customWidth="1"/>
    <col min="114" max="114" width="11.00390625" style="16" hidden="1" customWidth="1"/>
    <col min="115" max="115" width="14.140625" style="16" hidden="1" customWidth="1"/>
    <col min="116" max="116" width="11.00390625" style="16" hidden="1" customWidth="1"/>
    <col min="117" max="117" width="10.7109375" style="16" hidden="1" customWidth="1"/>
    <col min="118" max="119" width="15.421875" style="16" bestFit="1" customWidth="1"/>
    <col min="120" max="121" width="17.140625" style="16" bestFit="1" customWidth="1"/>
    <col min="122" max="122" width="19.140625" style="16" bestFit="1" customWidth="1"/>
    <col min="123" max="123" width="17.140625" style="16" bestFit="1" customWidth="1"/>
    <col min="124" max="125" width="13.57421875" style="16" bestFit="1" customWidth="1"/>
    <col min="126" max="129" width="11.57421875" style="16" customWidth="1"/>
    <col min="130" max="130" width="14.140625" style="16" customWidth="1"/>
    <col min="131" max="131" width="14.28125" style="16" customWidth="1"/>
    <col min="132" max="16384" width="11.57421875" style="16" customWidth="1"/>
  </cols>
  <sheetData>
    <row r="1" spans="1:58" ht="14.25">
      <c r="A1" s="16" t="s">
        <v>2</v>
      </c>
      <c r="BF1" s="21"/>
    </row>
    <row r="2" ht="14.25">
      <c r="BF2" s="21"/>
    </row>
    <row r="3" spans="2:95" ht="14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BF3" s="21"/>
      <c r="CP3" s="90"/>
      <c r="CQ3" s="90"/>
    </row>
    <row r="4" spans="58:88" ht="14.25">
      <c r="BF4" s="21"/>
      <c r="CG4" s="23"/>
      <c r="CH4" s="23"/>
      <c r="CI4" s="23"/>
      <c r="CJ4" s="23"/>
    </row>
    <row r="5" ht="14.25">
      <c r="BF5" s="21"/>
    </row>
    <row r="6" spans="1:119" ht="19.5" customHeight="1">
      <c r="A6" s="103" t="s">
        <v>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0"/>
      <c r="AS6" s="6"/>
      <c r="AT6" s="5"/>
      <c r="AU6" s="5"/>
      <c r="AV6" s="5"/>
      <c r="AW6" s="5"/>
      <c r="AX6" s="5"/>
      <c r="AY6" s="5"/>
      <c r="AZ6" s="5"/>
      <c r="BA6" s="5"/>
      <c r="BB6" s="5"/>
      <c r="BC6" s="5"/>
      <c r="BD6" s="7"/>
      <c r="BE6" s="7"/>
      <c r="BF6" s="7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18"/>
      <c r="CH6" s="18"/>
      <c r="CI6" s="18"/>
      <c r="CJ6" s="18"/>
      <c r="CK6" s="5"/>
      <c r="CL6" s="5"/>
      <c r="CM6" s="5"/>
      <c r="CN6" s="5"/>
      <c r="CO6" s="5"/>
      <c r="CP6" s="7"/>
      <c r="CQ6" s="7"/>
      <c r="CR6" s="7"/>
      <c r="CS6" s="7"/>
      <c r="CT6" s="7"/>
      <c r="CU6" s="7"/>
      <c r="CV6" s="7"/>
      <c r="CW6" s="7"/>
      <c r="CX6" s="7"/>
      <c r="CY6" s="7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100" t="s">
        <v>3</v>
      </c>
    </row>
    <row r="7" spans="1:119" ht="19.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1"/>
      <c r="AS7" s="9"/>
      <c r="AT7" s="8"/>
      <c r="AU7" s="8"/>
      <c r="AV7" s="8"/>
      <c r="AW7" s="8"/>
      <c r="AX7" s="8"/>
      <c r="AY7" s="8"/>
      <c r="AZ7" s="8"/>
      <c r="BA7" s="8"/>
      <c r="BB7" s="8"/>
      <c r="BC7" s="8"/>
      <c r="BD7" s="10"/>
      <c r="BE7" s="10"/>
      <c r="BF7" s="10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101"/>
    </row>
    <row r="8" spans="1:119" ht="19.5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2"/>
      <c r="AS8" s="12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3"/>
      <c r="BE8" s="10"/>
      <c r="BF8" s="10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11"/>
      <c r="CE8" s="11"/>
      <c r="CF8" s="11"/>
      <c r="CG8" s="19"/>
      <c r="CH8" s="19"/>
      <c r="CI8" s="19"/>
      <c r="CJ8" s="19"/>
      <c r="CK8" s="11"/>
      <c r="CL8" s="11"/>
      <c r="CM8" s="11"/>
      <c r="CN8" s="11"/>
      <c r="CO8" s="11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02"/>
    </row>
    <row r="9" spans="1:119" s="37" customFormat="1" ht="19.5" customHeight="1">
      <c r="A9" s="3" t="s">
        <v>19</v>
      </c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  <c r="AE9" s="25"/>
      <c r="AF9" s="25"/>
      <c r="AG9" s="27"/>
      <c r="AH9" s="25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30"/>
      <c r="BF9" s="31"/>
      <c r="BG9" s="31"/>
      <c r="BH9" s="31"/>
      <c r="BI9" s="31"/>
      <c r="BJ9" s="31"/>
      <c r="BK9" s="31">
        <v>2017</v>
      </c>
      <c r="BL9" s="31"/>
      <c r="BM9" s="31"/>
      <c r="BN9" s="31"/>
      <c r="BO9" s="31"/>
      <c r="BP9" s="31"/>
      <c r="BQ9" s="31"/>
      <c r="BR9" s="32"/>
      <c r="BS9" s="33"/>
      <c r="BT9" s="33"/>
      <c r="BU9" s="33"/>
      <c r="BV9" s="33"/>
      <c r="BW9" s="33">
        <v>2018</v>
      </c>
      <c r="BX9" s="33"/>
      <c r="BY9" s="33"/>
      <c r="BZ9" s="33"/>
      <c r="CA9" s="33"/>
      <c r="CB9" s="33"/>
      <c r="CC9" s="34"/>
      <c r="CD9" s="35"/>
      <c r="CE9" s="36"/>
      <c r="CF9" s="36"/>
      <c r="CG9" s="36"/>
      <c r="CH9" s="36"/>
      <c r="CI9" s="36"/>
      <c r="CJ9" s="36">
        <v>2019</v>
      </c>
      <c r="CK9" s="33"/>
      <c r="CL9" s="33"/>
      <c r="CM9" s="33"/>
      <c r="CN9" s="33"/>
      <c r="CO9" s="34"/>
      <c r="CP9" s="91">
        <v>2020</v>
      </c>
      <c r="CQ9" s="91">
        <v>2020</v>
      </c>
      <c r="CR9" s="91">
        <v>2020</v>
      </c>
      <c r="CS9" s="91">
        <v>2020</v>
      </c>
      <c r="CT9" s="91">
        <v>2020</v>
      </c>
      <c r="CU9" s="91">
        <v>2020</v>
      </c>
      <c r="CV9" s="91">
        <v>2020</v>
      </c>
      <c r="CW9" s="91">
        <v>2020</v>
      </c>
      <c r="CX9" s="91">
        <v>2020</v>
      </c>
      <c r="CY9" s="91">
        <v>2020</v>
      </c>
      <c r="CZ9" s="67">
        <v>2020</v>
      </c>
      <c r="DA9" s="67">
        <v>2020</v>
      </c>
      <c r="DB9" s="72">
        <v>2021</v>
      </c>
      <c r="DC9" s="72">
        <v>2021</v>
      </c>
      <c r="DD9" s="72">
        <v>2021</v>
      </c>
      <c r="DE9" s="72">
        <v>2021</v>
      </c>
      <c r="DF9" s="72">
        <v>2021</v>
      </c>
      <c r="DG9" s="72">
        <v>2021</v>
      </c>
      <c r="DH9" s="72">
        <v>2021</v>
      </c>
      <c r="DI9" s="72">
        <v>2021</v>
      </c>
      <c r="DJ9" s="72">
        <v>2021</v>
      </c>
      <c r="DK9" s="72">
        <v>2021</v>
      </c>
      <c r="DL9" s="72">
        <v>2021</v>
      </c>
      <c r="DM9" s="72">
        <v>2021</v>
      </c>
      <c r="DN9" s="28">
        <v>2020</v>
      </c>
      <c r="DO9" s="28">
        <v>2021</v>
      </c>
    </row>
    <row r="10" spans="1:119" ht="14.25">
      <c r="A10" s="38"/>
      <c r="B10" s="39">
        <v>41275</v>
      </c>
      <c r="C10" s="39">
        <v>41306</v>
      </c>
      <c r="D10" s="39">
        <v>41334</v>
      </c>
      <c r="E10" s="39">
        <v>41365</v>
      </c>
      <c r="F10" s="39">
        <v>41395</v>
      </c>
      <c r="G10" s="39">
        <v>41426</v>
      </c>
      <c r="H10" s="39">
        <v>41456</v>
      </c>
      <c r="I10" s="39">
        <v>41487</v>
      </c>
      <c r="J10" s="39">
        <v>41518</v>
      </c>
      <c r="K10" s="39">
        <v>41548</v>
      </c>
      <c r="L10" s="39">
        <v>41579</v>
      </c>
      <c r="M10" s="39">
        <v>41609</v>
      </c>
      <c r="N10" s="40">
        <v>2013</v>
      </c>
      <c r="O10" s="40">
        <v>2014</v>
      </c>
      <c r="P10" s="40">
        <v>2015</v>
      </c>
      <c r="Q10" s="40">
        <v>2016</v>
      </c>
      <c r="R10" s="40">
        <v>2017</v>
      </c>
      <c r="S10" s="40">
        <v>2018</v>
      </c>
      <c r="T10" s="40">
        <v>2019</v>
      </c>
      <c r="U10" s="40">
        <v>2020</v>
      </c>
      <c r="V10" s="39">
        <v>41640</v>
      </c>
      <c r="W10" s="39">
        <v>41671</v>
      </c>
      <c r="X10" s="39">
        <v>41699</v>
      </c>
      <c r="Y10" s="39">
        <v>41730</v>
      </c>
      <c r="Z10" s="39">
        <v>41760</v>
      </c>
      <c r="AA10" s="39">
        <v>41791</v>
      </c>
      <c r="AB10" s="39">
        <v>41821</v>
      </c>
      <c r="AC10" s="39">
        <v>41852</v>
      </c>
      <c r="AD10" s="41">
        <v>41883</v>
      </c>
      <c r="AE10" s="39">
        <v>41913</v>
      </c>
      <c r="AF10" s="39">
        <v>41944</v>
      </c>
      <c r="AG10" s="39">
        <v>41974</v>
      </c>
      <c r="AH10" s="39">
        <v>42005</v>
      </c>
      <c r="AI10" s="39">
        <v>42037</v>
      </c>
      <c r="AJ10" s="39">
        <v>42069</v>
      </c>
      <c r="AK10" s="39">
        <v>42101</v>
      </c>
      <c r="AL10" s="39">
        <v>42133</v>
      </c>
      <c r="AM10" s="39">
        <v>42165</v>
      </c>
      <c r="AN10" s="39">
        <v>42197</v>
      </c>
      <c r="AO10" s="39">
        <v>42229</v>
      </c>
      <c r="AP10" s="39">
        <v>42261</v>
      </c>
      <c r="AQ10" s="39">
        <v>42293</v>
      </c>
      <c r="AR10" s="39">
        <v>42325</v>
      </c>
      <c r="AS10" s="39">
        <v>42357</v>
      </c>
      <c r="AT10" s="39">
        <v>42370</v>
      </c>
      <c r="AU10" s="39">
        <v>42401</v>
      </c>
      <c r="AV10" s="39">
        <v>42430</v>
      </c>
      <c r="AW10" s="39">
        <v>42461</v>
      </c>
      <c r="AX10" s="39">
        <v>42491</v>
      </c>
      <c r="AY10" s="39">
        <v>42522</v>
      </c>
      <c r="AZ10" s="39">
        <v>42552</v>
      </c>
      <c r="BA10" s="39">
        <v>42583</v>
      </c>
      <c r="BB10" s="39">
        <v>42614</v>
      </c>
      <c r="BC10" s="39">
        <v>42644</v>
      </c>
      <c r="BD10" s="42">
        <v>42675</v>
      </c>
      <c r="BE10" s="42">
        <v>42706</v>
      </c>
      <c r="BF10" s="42" t="s">
        <v>22</v>
      </c>
      <c r="BG10" s="42" t="s">
        <v>23</v>
      </c>
      <c r="BH10" s="42" t="s">
        <v>24</v>
      </c>
      <c r="BI10" s="42" t="s">
        <v>25</v>
      </c>
      <c r="BJ10" s="42" t="s">
        <v>26</v>
      </c>
      <c r="BK10" s="42" t="s">
        <v>27</v>
      </c>
      <c r="BL10" s="42" t="s">
        <v>28</v>
      </c>
      <c r="BM10" s="42" t="s">
        <v>29</v>
      </c>
      <c r="BN10" s="42" t="s">
        <v>30</v>
      </c>
      <c r="BO10" s="42" t="s">
        <v>31</v>
      </c>
      <c r="BP10" s="42" t="s">
        <v>32</v>
      </c>
      <c r="BQ10" s="42" t="s">
        <v>21</v>
      </c>
      <c r="BR10" s="39" t="s">
        <v>22</v>
      </c>
      <c r="BS10" s="39" t="s">
        <v>23</v>
      </c>
      <c r="BT10" s="39" t="s">
        <v>24</v>
      </c>
      <c r="BU10" s="39" t="s">
        <v>25</v>
      </c>
      <c r="BV10" s="39" t="s">
        <v>26</v>
      </c>
      <c r="BW10" s="39" t="s">
        <v>27</v>
      </c>
      <c r="BX10" s="39" t="s">
        <v>28</v>
      </c>
      <c r="BY10" s="39" t="s">
        <v>29</v>
      </c>
      <c r="BZ10" s="39" t="s">
        <v>30</v>
      </c>
      <c r="CA10" s="39" t="s">
        <v>31</v>
      </c>
      <c r="CB10" s="39" t="s">
        <v>32</v>
      </c>
      <c r="CC10" s="39" t="s">
        <v>21</v>
      </c>
      <c r="CD10" s="39" t="s">
        <v>22</v>
      </c>
      <c r="CE10" s="39" t="s">
        <v>23</v>
      </c>
      <c r="CF10" s="39" t="s">
        <v>24</v>
      </c>
      <c r="CG10" s="43" t="s">
        <v>25</v>
      </c>
      <c r="CH10" s="43" t="s">
        <v>26</v>
      </c>
      <c r="CI10" s="43" t="s">
        <v>27</v>
      </c>
      <c r="CJ10" s="43" t="s">
        <v>28</v>
      </c>
      <c r="CK10" s="39" t="s">
        <v>29</v>
      </c>
      <c r="CL10" s="39" t="s">
        <v>30</v>
      </c>
      <c r="CM10" s="39" t="s">
        <v>31</v>
      </c>
      <c r="CN10" s="39" t="s">
        <v>32</v>
      </c>
      <c r="CO10" s="39" t="s">
        <v>21</v>
      </c>
      <c r="CP10" s="92" t="s">
        <v>22</v>
      </c>
      <c r="CQ10" s="92" t="s">
        <v>23</v>
      </c>
      <c r="CR10" s="93" t="s">
        <v>24</v>
      </c>
      <c r="CS10" s="93" t="s">
        <v>25</v>
      </c>
      <c r="CT10" s="93" t="s">
        <v>26</v>
      </c>
      <c r="CU10" s="93" t="s">
        <v>27</v>
      </c>
      <c r="CV10" s="93" t="s">
        <v>28</v>
      </c>
      <c r="CW10" s="93" t="s">
        <v>29</v>
      </c>
      <c r="CX10" s="93" t="s">
        <v>30</v>
      </c>
      <c r="CY10" s="93" t="s">
        <v>31</v>
      </c>
      <c r="CZ10" s="43" t="s">
        <v>32</v>
      </c>
      <c r="DA10" s="43" t="s">
        <v>21</v>
      </c>
      <c r="DB10" s="40" t="s">
        <v>22</v>
      </c>
      <c r="DC10" s="40" t="s">
        <v>23</v>
      </c>
      <c r="DD10" s="43" t="s">
        <v>24</v>
      </c>
      <c r="DE10" s="43" t="s">
        <v>25</v>
      </c>
      <c r="DF10" s="43" t="s">
        <v>26</v>
      </c>
      <c r="DG10" s="43" t="s">
        <v>27</v>
      </c>
      <c r="DH10" s="43" t="s">
        <v>28</v>
      </c>
      <c r="DI10" s="43" t="s">
        <v>29</v>
      </c>
      <c r="DJ10" s="43" t="s">
        <v>30</v>
      </c>
      <c r="DK10" s="43" t="s">
        <v>31</v>
      </c>
      <c r="DL10" s="43" t="s">
        <v>32</v>
      </c>
      <c r="DM10" s="43" t="s">
        <v>21</v>
      </c>
      <c r="DN10" s="81" t="s">
        <v>61</v>
      </c>
      <c r="DO10" s="81" t="s">
        <v>61</v>
      </c>
    </row>
    <row r="11" spans="1:119" ht="14.25">
      <c r="A11" s="44" t="s">
        <v>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  <c r="AE11" s="44"/>
      <c r="AF11" s="44"/>
      <c r="AG11" s="46"/>
      <c r="AH11" s="44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9"/>
      <c r="CH11" s="49"/>
      <c r="CI11" s="49"/>
      <c r="CJ11" s="49"/>
      <c r="CK11" s="47"/>
      <c r="CL11" s="47"/>
      <c r="CM11" s="47"/>
      <c r="CN11" s="47"/>
      <c r="CO11" s="47"/>
      <c r="CP11" s="94"/>
      <c r="CQ11" s="94"/>
      <c r="CR11" s="48"/>
      <c r="CS11" s="48"/>
      <c r="CT11" s="48"/>
      <c r="CU11" s="48"/>
      <c r="CV11" s="48"/>
      <c r="CW11" s="48"/>
      <c r="CX11" s="48"/>
      <c r="CY11" s="48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</row>
    <row r="12" spans="1:119" ht="19.5" customHeight="1" hidden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E12" s="38"/>
      <c r="AF12" s="50"/>
      <c r="AG12" s="50"/>
      <c r="AH12" s="50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2"/>
      <c r="BE12" s="52"/>
      <c r="BF12" s="52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K12" s="51"/>
      <c r="CL12" s="51"/>
      <c r="CM12" s="51"/>
      <c r="CN12" s="51"/>
      <c r="CO12" s="51"/>
      <c r="CP12" s="94"/>
      <c r="CQ12" s="94"/>
      <c r="CR12" s="52"/>
      <c r="CS12" s="52"/>
      <c r="CT12" s="52"/>
      <c r="CU12" s="52"/>
      <c r="CV12" s="52"/>
      <c r="CW12" s="52"/>
      <c r="CX12" s="52"/>
      <c r="CY12" s="52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</row>
    <row r="13" spans="1:119" ht="19.5" customHeight="1">
      <c r="A13" s="38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53"/>
      <c r="AE13" s="38"/>
      <c r="AF13" s="50"/>
      <c r="AG13" s="50"/>
      <c r="AH13" s="50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2"/>
      <c r="BE13" s="52"/>
      <c r="BF13" s="52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95"/>
      <c r="CQ13" s="95"/>
      <c r="CR13" s="96"/>
      <c r="CS13" s="96"/>
      <c r="CT13" s="96"/>
      <c r="CU13" s="96"/>
      <c r="CV13" s="96"/>
      <c r="CW13" s="96"/>
      <c r="CX13" s="96"/>
      <c r="CY13" s="96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</row>
    <row r="14" spans="1:131" s="15" customFormat="1" ht="19.5" customHeight="1">
      <c r="A14" s="14" t="s">
        <v>57</v>
      </c>
      <c r="B14" s="1">
        <f aca="true" t="shared" si="0" ref="B14:CP14">+B16+B21+B36+B42</f>
        <v>-12933.557228598147</v>
      </c>
      <c r="C14" s="1">
        <f t="shared" si="0"/>
        <v>25780.37190070613</v>
      </c>
      <c r="D14" s="1">
        <f t="shared" si="0"/>
        <v>-43300.5</v>
      </c>
      <c r="E14" s="1">
        <f t="shared" si="0"/>
        <v>-20740.099999999995</v>
      </c>
      <c r="F14" s="1">
        <f t="shared" si="0"/>
        <v>9212.300000000003</v>
      </c>
      <c r="G14" s="1">
        <f t="shared" si="0"/>
        <v>-35882.3</v>
      </c>
      <c r="H14" s="1">
        <f t="shared" si="0"/>
        <v>-28621.63687313555</v>
      </c>
      <c r="I14" s="1">
        <f t="shared" si="0"/>
        <v>-789.9999999999964</v>
      </c>
      <c r="J14" s="1">
        <f t="shared" si="0"/>
        <v>-19648.6</v>
      </c>
      <c r="K14" s="1">
        <f t="shared" si="0"/>
        <v>-223.49999999999272</v>
      </c>
      <c r="L14" s="1">
        <f t="shared" si="0"/>
        <v>-3360.4000000000015</v>
      </c>
      <c r="M14" s="1">
        <f t="shared" si="0"/>
        <v>25649.900000000016</v>
      </c>
      <c r="N14" s="55">
        <f t="shared" si="0"/>
        <v>-104858.02220102749</v>
      </c>
      <c r="O14" s="55">
        <f t="shared" si="0"/>
        <v>-381886.99305112724</v>
      </c>
      <c r="P14" s="55">
        <f t="shared" si="0"/>
        <v>-239278.89106986992</v>
      </c>
      <c r="Q14" s="55">
        <f t="shared" si="0"/>
        <v>-266246.04000000004</v>
      </c>
      <c r="R14" s="55">
        <f t="shared" si="0"/>
        <v>-255277.41046514997</v>
      </c>
      <c r="S14" s="55">
        <f t="shared" si="0"/>
        <v>-247366.69831532292</v>
      </c>
      <c r="T14" s="55">
        <f t="shared" si="0"/>
        <v>-222076.26335434208</v>
      </c>
      <c r="U14" s="55">
        <f t="shared" si="0"/>
        <v>-96235.12270613003</v>
      </c>
      <c r="V14" s="55">
        <f t="shared" si="0"/>
        <v>-41865.06901913002</v>
      </c>
      <c r="W14" s="55">
        <f t="shared" si="0"/>
        <v>-17925.320109020005</v>
      </c>
      <c r="X14" s="55">
        <f t="shared" si="0"/>
        <v>-34689.93200595</v>
      </c>
      <c r="Y14" s="55">
        <f t="shared" si="0"/>
        <v>-30154.950728659984</v>
      </c>
      <c r="Z14" s="55">
        <f t="shared" si="0"/>
        <v>-43039.05354269999</v>
      </c>
      <c r="AA14" s="55">
        <f t="shared" si="0"/>
        <v>-13150.9649425772</v>
      </c>
      <c r="AB14" s="55">
        <f t="shared" si="0"/>
        <v>-44219.36507091</v>
      </c>
      <c r="AC14" s="55">
        <f t="shared" si="0"/>
        <v>-41121.338600179995</v>
      </c>
      <c r="AD14" s="55">
        <f t="shared" si="0"/>
        <v>18533.21358544001</v>
      </c>
      <c r="AE14" s="55">
        <f t="shared" si="0"/>
        <v>-48592.08401046999</v>
      </c>
      <c r="AF14" s="55">
        <f t="shared" si="0"/>
        <v>-22719.707847629994</v>
      </c>
      <c r="AG14" s="55">
        <f t="shared" si="0"/>
        <v>-62942.420759340006</v>
      </c>
      <c r="AH14" s="55">
        <f t="shared" si="0"/>
        <v>-2226.5885029199926</v>
      </c>
      <c r="AI14" s="55">
        <f t="shared" si="0"/>
        <v>-31288.40374096</v>
      </c>
      <c r="AJ14" s="55">
        <f t="shared" si="0"/>
        <v>10053.356451730026</v>
      </c>
      <c r="AK14" s="55">
        <f t="shared" si="0"/>
        <v>-11342.884093220011</v>
      </c>
      <c r="AL14" s="55">
        <f t="shared" si="0"/>
        <v>4733.517222009999</v>
      </c>
      <c r="AM14" s="55">
        <f t="shared" si="0"/>
        <v>-46119.31400501</v>
      </c>
      <c r="AN14" s="55">
        <f t="shared" si="0"/>
        <v>-32329.924576040008</v>
      </c>
      <c r="AO14" s="55">
        <f t="shared" si="0"/>
        <v>-40143.047417710004</v>
      </c>
      <c r="AP14" s="55">
        <f t="shared" si="0"/>
        <v>-37379.73568739</v>
      </c>
      <c r="AQ14" s="55">
        <f t="shared" si="0"/>
        <v>-8407.127221840004</v>
      </c>
      <c r="AR14" s="55">
        <f t="shared" si="0"/>
        <v>-49444.75725136002</v>
      </c>
      <c r="AS14" s="55">
        <f t="shared" si="0"/>
        <v>4616.017752840009</v>
      </c>
      <c r="AT14" s="55">
        <f t="shared" si="0"/>
        <v>-51964.200000000004</v>
      </c>
      <c r="AU14" s="55">
        <f t="shared" si="0"/>
        <v>-27786.96</v>
      </c>
      <c r="AV14" s="55">
        <f t="shared" si="0"/>
        <v>-47220.82</v>
      </c>
      <c r="AW14" s="55">
        <f t="shared" si="0"/>
        <v>-17646.099999999995</v>
      </c>
      <c r="AX14" s="55">
        <f t="shared" si="0"/>
        <v>-41224.350000000006</v>
      </c>
      <c r="AY14" s="55">
        <f t="shared" si="0"/>
        <v>6504.970000000001</v>
      </c>
      <c r="AZ14" s="55">
        <f t="shared" si="0"/>
        <v>-4405.989999999998</v>
      </c>
      <c r="BA14" s="55">
        <f t="shared" si="0"/>
        <v>-36147.520000000004</v>
      </c>
      <c r="BB14" s="55">
        <f t="shared" si="0"/>
        <v>4641.090000000004</v>
      </c>
      <c r="BC14" s="55">
        <f t="shared" si="0"/>
        <v>-12652.82</v>
      </c>
      <c r="BD14" s="55">
        <f t="shared" si="0"/>
        <v>88.16999999999825</v>
      </c>
      <c r="BE14" s="55">
        <f t="shared" si="0"/>
        <v>-38431.51</v>
      </c>
      <c r="BF14" s="55">
        <f t="shared" si="0"/>
        <v>3507.7989536259483</v>
      </c>
      <c r="BG14" s="55">
        <f t="shared" si="0"/>
        <v>-4706.469343065073</v>
      </c>
      <c r="BH14" s="55">
        <f t="shared" si="0"/>
        <v>-37076.29200916123</v>
      </c>
      <c r="BI14" s="55">
        <f t="shared" si="0"/>
        <v>-18710.164415540185</v>
      </c>
      <c r="BJ14" s="55">
        <f t="shared" si="0"/>
        <v>2656.893656102122</v>
      </c>
      <c r="BK14" s="55">
        <f t="shared" si="0"/>
        <v>-60947.741456568394</v>
      </c>
      <c r="BL14" s="55">
        <f t="shared" si="0"/>
        <v>-40986.90212589479</v>
      </c>
      <c r="BM14" s="55">
        <f t="shared" si="0"/>
        <v>-27634.970364310644</v>
      </c>
      <c r="BN14" s="55">
        <f t="shared" si="0"/>
        <v>-7862.055777492318</v>
      </c>
      <c r="BO14" s="55">
        <f t="shared" si="0"/>
        <v>-17300.530209268003</v>
      </c>
      <c r="BP14" s="55">
        <f t="shared" si="0"/>
        <v>-32890.495338444045</v>
      </c>
      <c r="BQ14" s="55">
        <f t="shared" si="0"/>
        <v>-13326.482035133242</v>
      </c>
      <c r="BR14" s="55">
        <f t="shared" si="0"/>
        <v>-31428.351992906075</v>
      </c>
      <c r="BS14" s="55">
        <f t="shared" si="0"/>
        <v>42098.093702379265</v>
      </c>
      <c r="BT14" s="55">
        <f t="shared" si="0"/>
        <v>-26011.664550663983</v>
      </c>
      <c r="BU14" s="55">
        <f t="shared" si="0"/>
        <v>-38795.22573187</v>
      </c>
      <c r="BV14" s="55">
        <f t="shared" si="0"/>
        <v>-21447.064186954747</v>
      </c>
      <c r="BW14" s="55">
        <f t="shared" si="0"/>
        <v>-52070.85598864429</v>
      </c>
      <c r="BX14" s="55">
        <f t="shared" si="0"/>
        <v>-19836.71461305594</v>
      </c>
      <c r="BY14" s="55">
        <f t="shared" si="0"/>
        <v>-35677.949575523526</v>
      </c>
      <c r="BZ14" s="55">
        <f t="shared" si="0"/>
        <v>-29434.410400093027</v>
      </c>
      <c r="CA14" s="55">
        <f t="shared" si="0"/>
        <v>-2764.1052566974395</v>
      </c>
      <c r="CB14" s="55">
        <f t="shared" si="0"/>
        <v>-8624.23240167267</v>
      </c>
      <c r="CC14" s="55">
        <f t="shared" si="0"/>
        <v>-23374.217319620504</v>
      </c>
      <c r="CD14" s="55">
        <f t="shared" si="0"/>
        <v>1344.1026269391878</v>
      </c>
      <c r="CE14" s="55">
        <f t="shared" si="0"/>
        <v>-24062.3459497695</v>
      </c>
      <c r="CF14" s="55">
        <f t="shared" si="0"/>
        <v>-33343.81720018714</v>
      </c>
      <c r="CG14" s="55">
        <f t="shared" si="0"/>
        <v>-25437.092533542964</v>
      </c>
      <c r="CH14" s="55">
        <f t="shared" si="0"/>
        <v>17753.383050508884</v>
      </c>
      <c r="CI14" s="55">
        <f t="shared" si="0"/>
        <v>-46344.38314554362</v>
      </c>
      <c r="CJ14" s="55">
        <f t="shared" si="0"/>
        <v>-15760.907603363616</v>
      </c>
      <c r="CK14" s="55">
        <f t="shared" si="0"/>
        <v>-33696.38975458063</v>
      </c>
      <c r="CL14" s="55">
        <f t="shared" si="0"/>
        <v>-8183.425474703399</v>
      </c>
      <c r="CM14" s="55">
        <f t="shared" si="0"/>
        <v>5101.291445173549</v>
      </c>
      <c r="CN14" s="55">
        <f t="shared" si="0"/>
        <v>-41999.276649445186</v>
      </c>
      <c r="CO14" s="55">
        <f t="shared" si="0"/>
        <v>-17447.40216582764</v>
      </c>
      <c r="CP14" s="55">
        <f t="shared" si="0"/>
        <v>-69488.84358299998</v>
      </c>
      <c r="CQ14" s="55">
        <f aca="true" t="shared" si="1" ref="CQ14:DO14">+CQ16+CQ21+CQ36+CQ42</f>
        <v>-16463.734349310027</v>
      </c>
      <c r="CR14" s="55">
        <f t="shared" si="1"/>
        <v>-25356.669916870007</v>
      </c>
      <c r="CS14" s="55">
        <f t="shared" si="1"/>
        <v>-30250.72724644001</v>
      </c>
      <c r="CT14" s="55">
        <f t="shared" si="1"/>
        <v>-51078.12951171</v>
      </c>
      <c r="CU14" s="55">
        <f t="shared" si="1"/>
        <v>-19970.02286629001</v>
      </c>
      <c r="CV14" s="55">
        <f t="shared" si="1"/>
        <v>25649.34836461</v>
      </c>
      <c r="CW14" s="55">
        <f t="shared" si="1"/>
        <v>37161.85855722999</v>
      </c>
      <c r="CX14" s="55">
        <f t="shared" si="1"/>
        <v>-18776.51367493003</v>
      </c>
      <c r="CY14" s="55">
        <f t="shared" si="1"/>
        <v>6337.798461809987</v>
      </c>
      <c r="CZ14" s="55">
        <f t="shared" si="1"/>
        <v>-7797.852158039997</v>
      </c>
      <c r="DA14" s="55">
        <f t="shared" si="1"/>
        <v>73798.36521680998</v>
      </c>
      <c r="DB14" s="75">
        <f t="shared" si="1"/>
        <v>-41743.36210596501</v>
      </c>
      <c r="DC14" s="55">
        <f t="shared" si="1"/>
        <v>17198.338216872347</v>
      </c>
      <c r="DD14" s="75">
        <f t="shared" si="1"/>
        <v>-40071.2572199518</v>
      </c>
      <c r="DE14" s="55">
        <f t="shared" si="1"/>
        <v>-33364.524217129525</v>
      </c>
      <c r="DF14" s="75">
        <f t="shared" si="1"/>
        <v>-44496.0895535585</v>
      </c>
      <c r="DG14" s="55">
        <f t="shared" si="1"/>
        <v>-31186.567497377808</v>
      </c>
      <c r="DH14" s="55">
        <f t="shared" si="1"/>
        <v>-15035.815270014908</v>
      </c>
      <c r="DI14" s="55">
        <f t="shared" si="1"/>
        <v>-28881.45091622736</v>
      </c>
      <c r="DJ14" s="55">
        <f t="shared" si="1"/>
        <v>-24672.138263759785</v>
      </c>
      <c r="DK14" s="55">
        <f t="shared" si="1"/>
        <v>-42466.63542872685</v>
      </c>
      <c r="DL14" s="55">
        <f t="shared" si="1"/>
        <v>-91902.1478562355</v>
      </c>
      <c r="DM14" s="55">
        <f t="shared" si="1"/>
        <v>4485.2312259600585</v>
      </c>
      <c r="DN14" s="55">
        <f t="shared" si="1"/>
        <v>-170033.48792293994</v>
      </c>
      <c r="DO14" s="55">
        <f t="shared" si="1"/>
        <v>-376621.65011207457</v>
      </c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</row>
    <row r="15" spans="1:125" ht="19.5" customHeight="1">
      <c r="A15" s="38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38"/>
      <c r="O15" s="60"/>
      <c r="P15" s="60"/>
      <c r="Q15" s="60"/>
      <c r="R15" s="60"/>
      <c r="S15" s="60"/>
      <c r="T15" s="60"/>
      <c r="U15" s="71"/>
      <c r="V15" s="56"/>
      <c r="W15" s="38"/>
      <c r="X15" s="38"/>
      <c r="Y15" s="56"/>
      <c r="Z15" s="56"/>
      <c r="AA15" s="38"/>
      <c r="AB15" s="38"/>
      <c r="AC15" s="56"/>
      <c r="AD15" s="56"/>
      <c r="AE15" s="38"/>
      <c r="AF15" s="38"/>
      <c r="AG15" s="56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57"/>
      <c r="BE15" s="57"/>
      <c r="BF15" s="57"/>
      <c r="BG15" s="38"/>
      <c r="BH15" s="38"/>
      <c r="BI15" s="56"/>
      <c r="BJ15" s="58"/>
      <c r="BK15" s="50"/>
      <c r="BL15" s="38"/>
      <c r="BM15" s="38"/>
      <c r="BN15" s="38"/>
      <c r="BO15" s="38"/>
      <c r="BP15" s="38"/>
      <c r="BQ15" s="3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9"/>
      <c r="CH15" s="59"/>
      <c r="CI15" s="59"/>
      <c r="CJ15" s="59"/>
      <c r="CK15" s="58"/>
      <c r="CL15" s="58"/>
      <c r="CM15" s="65"/>
      <c r="CN15" s="58"/>
      <c r="CO15" s="58"/>
      <c r="CP15" s="60"/>
      <c r="CQ15" s="60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20"/>
      <c r="DC15" s="84"/>
      <c r="DD15" s="20"/>
      <c r="DE15" s="84"/>
      <c r="DF15" s="20"/>
      <c r="DG15" s="84"/>
      <c r="DH15" s="58"/>
      <c r="DI15" s="58"/>
      <c r="DJ15" s="58"/>
      <c r="DK15" s="58"/>
      <c r="DL15" s="58"/>
      <c r="DM15" s="58"/>
      <c r="DN15" s="73"/>
      <c r="DO15" s="73"/>
      <c r="DP15" s="64"/>
      <c r="DQ15" s="64"/>
      <c r="DR15" s="64"/>
      <c r="DS15" s="64"/>
      <c r="DT15" s="64"/>
      <c r="DU15" s="64"/>
    </row>
    <row r="16" spans="1:125" s="15" customFormat="1" ht="19.5" customHeight="1">
      <c r="A16" s="1" t="s">
        <v>5</v>
      </c>
      <c r="B16" s="1">
        <f>+B18-B19</f>
        <v>-38971.24787196319</v>
      </c>
      <c r="C16" s="1">
        <f aca="true" t="shared" si="2" ref="C16:CP16">+C18-C19</f>
        <v>-33345.53668829683</v>
      </c>
      <c r="D16" s="1">
        <f t="shared" si="2"/>
        <v>-43730.700000000004</v>
      </c>
      <c r="E16" s="1">
        <f t="shared" si="2"/>
        <v>-37568.799999999996</v>
      </c>
      <c r="F16" s="1">
        <f t="shared" si="2"/>
        <v>-45484.700000000004</v>
      </c>
      <c r="G16" s="1">
        <f t="shared" si="2"/>
        <v>-45034.799999999996</v>
      </c>
      <c r="H16" s="1">
        <f t="shared" si="2"/>
        <v>-50121.04625578944</v>
      </c>
      <c r="I16" s="1">
        <f t="shared" si="2"/>
        <v>-36340</v>
      </c>
      <c r="J16" s="1">
        <f t="shared" si="2"/>
        <v>-36364.9</v>
      </c>
      <c r="K16" s="1">
        <f t="shared" si="2"/>
        <v>-49527</v>
      </c>
      <c r="L16" s="1">
        <f t="shared" si="2"/>
        <v>-51240.5</v>
      </c>
      <c r="M16" s="1">
        <f t="shared" si="2"/>
        <v>-45767.1</v>
      </c>
      <c r="N16" s="55">
        <f t="shared" si="2"/>
        <v>-513496.3308160495</v>
      </c>
      <c r="O16" s="55">
        <f t="shared" si="2"/>
        <v>-634248.50494594</v>
      </c>
      <c r="P16" s="55">
        <f t="shared" si="2"/>
        <v>-521366.4354076999</v>
      </c>
      <c r="Q16" s="55">
        <f t="shared" si="2"/>
        <v>-464070.4800000001</v>
      </c>
      <c r="R16" s="55">
        <f t="shared" si="2"/>
        <v>-518458.2624246349</v>
      </c>
      <c r="S16" s="55">
        <f t="shared" si="2"/>
        <v>-613924.320098973</v>
      </c>
      <c r="T16" s="55">
        <f t="shared" si="2"/>
        <v>-682547.127438581</v>
      </c>
      <c r="U16" s="55">
        <f t="shared" si="2"/>
        <v>-779742.25810758</v>
      </c>
      <c r="V16" s="55">
        <f t="shared" si="2"/>
        <v>-60414.96634964</v>
      </c>
      <c r="W16" s="55">
        <f t="shared" si="2"/>
        <v>-39497.150732220005</v>
      </c>
      <c r="X16" s="55">
        <f t="shared" si="2"/>
        <v>-46932.437894</v>
      </c>
      <c r="Y16" s="55">
        <f t="shared" si="2"/>
        <v>-51834.20479319</v>
      </c>
      <c r="Z16" s="55">
        <f t="shared" si="2"/>
        <v>-53396.01602183</v>
      </c>
      <c r="AA16" s="55">
        <f t="shared" si="2"/>
        <v>-41072.043728920005</v>
      </c>
      <c r="AB16" s="55">
        <f t="shared" si="2"/>
        <v>-51643.38027896</v>
      </c>
      <c r="AC16" s="55">
        <f t="shared" si="2"/>
        <v>-52647.72659099</v>
      </c>
      <c r="AD16" s="55">
        <f t="shared" si="2"/>
        <v>-51824.60703674999</v>
      </c>
      <c r="AE16" s="55">
        <f t="shared" si="2"/>
        <v>-59041.08901221999</v>
      </c>
      <c r="AF16" s="55">
        <f t="shared" si="2"/>
        <v>-42587.41699511</v>
      </c>
      <c r="AG16" s="55">
        <f t="shared" si="2"/>
        <v>-83357.46551211001</v>
      </c>
      <c r="AH16" s="55">
        <f t="shared" si="2"/>
        <v>-36143.750197329995</v>
      </c>
      <c r="AI16" s="55">
        <f t="shared" si="2"/>
        <v>-50214.57524702</v>
      </c>
      <c r="AJ16" s="55">
        <f t="shared" si="2"/>
        <v>-59765.16349241999</v>
      </c>
      <c r="AK16" s="55">
        <f t="shared" si="2"/>
        <v>-41895.185480420005</v>
      </c>
      <c r="AL16" s="55">
        <f t="shared" si="2"/>
        <v>-19565.31972396</v>
      </c>
      <c r="AM16" s="55">
        <f t="shared" si="2"/>
        <v>-48502.140383989994</v>
      </c>
      <c r="AN16" s="55">
        <f t="shared" si="2"/>
        <v>-43041.962431700005</v>
      </c>
      <c r="AO16" s="55">
        <f t="shared" si="2"/>
        <v>-55223.35323836</v>
      </c>
      <c r="AP16" s="55">
        <f t="shared" si="2"/>
        <v>-47682.90441372</v>
      </c>
      <c r="AQ16" s="55">
        <f t="shared" si="2"/>
        <v>-38910.3830849</v>
      </c>
      <c r="AR16" s="55">
        <f t="shared" si="2"/>
        <v>-43864.26321486001</v>
      </c>
      <c r="AS16" s="55">
        <f t="shared" si="2"/>
        <v>-36557.43449901999</v>
      </c>
      <c r="AT16" s="55">
        <f t="shared" si="2"/>
        <v>-49177.45</v>
      </c>
      <c r="AU16" s="55">
        <f t="shared" si="2"/>
        <v>-33731.25000000001</v>
      </c>
      <c r="AV16" s="55">
        <f t="shared" si="2"/>
        <v>-48711.6</v>
      </c>
      <c r="AW16" s="55">
        <f t="shared" si="2"/>
        <v>-30129.22</v>
      </c>
      <c r="AX16" s="55">
        <f t="shared" si="2"/>
        <v>-40599.08</v>
      </c>
      <c r="AY16" s="55">
        <f t="shared" si="2"/>
        <v>-42070.9</v>
      </c>
      <c r="AZ16" s="55">
        <f t="shared" si="2"/>
        <v>-27233.69</v>
      </c>
      <c r="BA16" s="55">
        <f t="shared" si="2"/>
        <v>-43059.83</v>
      </c>
      <c r="BB16" s="55">
        <f t="shared" si="2"/>
        <v>-22647.729999999996</v>
      </c>
      <c r="BC16" s="55">
        <f t="shared" si="2"/>
        <v>-43777.44</v>
      </c>
      <c r="BD16" s="55">
        <f t="shared" si="2"/>
        <v>-25208.86</v>
      </c>
      <c r="BE16" s="55">
        <f t="shared" si="2"/>
        <v>-57723.43</v>
      </c>
      <c r="BF16" s="55">
        <f t="shared" si="2"/>
        <v>-15307.650971741945</v>
      </c>
      <c r="BG16" s="55">
        <f t="shared" si="2"/>
        <v>-40102.34880247126</v>
      </c>
      <c r="BH16" s="55">
        <f t="shared" si="2"/>
        <v>-55457.11452642286</v>
      </c>
      <c r="BI16" s="55">
        <f t="shared" si="2"/>
        <v>-37825.06619995716</v>
      </c>
      <c r="BJ16" s="55">
        <f t="shared" si="2"/>
        <v>-54885.79350396385</v>
      </c>
      <c r="BK16" s="55">
        <f t="shared" si="2"/>
        <v>-81348.22671319977</v>
      </c>
      <c r="BL16" s="55">
        <f t="shared" si="2"/>
        <v>-52800.48221406243</v>
      </c>
      <c r="BM16" s="55">
        <f t="shared" si="2"/>
        <v>-41248.90160157944</v>
      </c>
      <c r="BN16" s="55">
        <f t="shared" si="2"/>
        <v>-27885.301213836356</v>
      </c>
      <c r="BO16" s="55">
        <f t="shared" si="2"/>
        <v>-27019.275197341274</v>
      </c>
      <c r="BP16" s="55">
        <f t="shared" si="2"/>
        <v>-55718.81536766942</v>
      </c>
      <c r="BQ16" s="55">
        <f t="shared" si="2"/>
        <v>-28859.286112389054</v>
      </c>
      <c r="BR16" s="55">
        <f t="shared" si="2"/>
        <v>-49098.758060403976</v>
      </c>
      <c r="BS16" s="55">
        <f t="shared" si="2"/>
        <v>-4603.228132958247</v>
      </c>
      <c r="BT16" s="55">
        <f t="shared" si="2"/>
        <v>-44058.836661348105</v>
      </c>
      <c r="BU16" s="55">
        <f t="shared" si="2"/>
        <v>-52963.78546114</v>
      </c>
      <c r="BV16" s="55">
        <f t="shared" si="2"/>
        <v>-43473.38506958</v>
      </c>
      <c r="BW16" s="55">
        <f t="shared" si="2"/>
        <v>-67877.3551937223</v>
      </c>
      <c r="BX16" s="55">
        <f t="shared" si="2"/>
        <v>-79043.75725345039</v>
      </c>
      <c r="BY16" s="55">
        <f t="shared" si="2"/>
        <v>-58018.475375338545</v>
      </c>
      <c r="BZ16" s="55">
        <f t="shared" si="2"/>
        <v>-59122.89703600991</v>
      </c>
      <c r="CA16" s="55">
        <f t="shared" si="2"/>
        <v>-28641.86427192963</v>
      </c>
      <c r="CB16" s="55">
        <f t="shared" si="2"/>
        <v>-60295.20157954406</v>
      </c>
      <c r="CC16" s="55">
        <f t="shared" si="2"/>
        <v>-66726.7760035479</v>
      </c>
      <c r="CD16" s="55">
        <f t="shared" si="2"/>
        <v>-36472.34617211265</v>
      </c>
      <c r="CE16" s="55">
        <f t="shared" si="2"/>
        <v>-60190.67178469291</v>
      </c>
      <c r="CF16" s="55">
        <f t="shared" si="2"/>
        <v>-62469.63815401521</v>
      </c>
      <c r="CG16" s="55">
        <f t="shared" si="2"/>
        <v>-51084.792602361405</v>
      </c>
      <c r="CH16" s="55">
        <f t="shared" si="2"/>
        <v>-2824.0732663993695</v>
      </c>
      <c r="CI16" s="55">
        <f t="shared" si="2"/>
        <v>-61111.128217663616</v>
      </c>
      <c r="CJ16" s="55">
        <f t="shared" si="2"/>
        <v>-52702.37406646918</v>
      </c>
      <c r="CK16" s="55">
        <f t="shared" si="2"/>
        <v>-85769.84577797307</v>
      </c>
      <c r="CL16" s="55">
        <f t="shared" si="2"/>
        <v>-45074.65824044585</v>
      </c>
      <c r="CM16" s="55">
        <f t="shared" si="2"/>
        <v>-81315.84262585842</v>
      </c>
      <c r="CN16" s="55">
        <f t="shared" si="2"/>
        <v>-80445.45155304593</v>
      </c>
      <c r="CO16" s="55">
        <f t="shared" si="2"/>
        <v>-63086.304977543405</v>
      </c>
      <c r="CP16" s="55">
        <f t="shared" si="2"/>
        <v>-96834.12383499999</v>
      </c>
      <c r="CQ16" s="55">
        <f aca="true" t="shared" si="3" ref="CQ16:DO16">+CQ18-CQ19</f>
        <v>-57931.57956200001</v>
      </c>
      <c r="CR16" s="55">
        <f t="shared" si="3"/>
        <v>-70939.78902954</v>
      </c>
      <c r="CS16" s="55">
        <f t="shared" si="3"/>
        <v>-71601.46898926</v>
      </c>
      <c r="CT16" s="55">
        <f t="shared" si="3"/>
        <v>-97841.31572769</v>
      </c>
      <c r="CU16" s="55">
        <f t="shared" si="3"/>
        <v>-61666.82711109</v>
      </c>
      <c r="CV16" s="55">
        <f t="shared" si="3"/>
        <v>-36353.37940447</v>
      </c>
      <c r="CW16" s="55">
        <f t="shared" si="3"/>
        <v>-19565.546779820004</v>
      </c>
      <c r="CX16" s="55">
        <f t="shared" si="3"/>
        <v>-74785.95576417001</v>
      </c>
      <c r="CY16" s="55">
        <f t="shared" si="3"/>
        <v>-57205.94377666</v>
      </c>
      <c r="CZ16" s="55">
        <f t="shared" si="3"/>
        <v>-61561.53535142</v>
      </c>
      <c r="DA16" s="55">
        <f t="shared" si="3"/>
        <v>-73454.79277646</v>
      </c>
      <c r="DB16" s="75">
        <f t="shared" si="3"/>
        <v>-86306.4400498771</v>
      </c>
      <c r="DC16" s="55">
        <f t="shared" si="3"/>
        <v>-67868.30876298231</v>
      </c>
      <c r="DD16" s="75">
        <f t="shared" si="3"/>
        <v>-113141.50663588847</v>
      </c>
      <c r="DE16" s="55">
        <f t="shared" si="3"/>
        <v>-85723.54166210527</v>
      </c>
      <c r="DF16" s="75">
        <f t="shared" si="3"/>
        <v>-100796.323356027</v>
      </c>
      <c r="DG16" s="55">
        <f t="shared" si="3"/>
        <v>-86693.73390205347</v>
      </c>
      <c r="DH16" s="55">
        <f t="shared" si="3"/>
        <v>-98576.10511538481</v>
      </c>
      <c r="DI16" s="55">
        <f t="shared" si="3"/>
        <v>-91894.57831278867</v>
      </c>
      <c r="DJ16" s="55">
        <f t="shared" si="3"/>
        <v>-112419.23091961113</v>
      </c>
      <c r="DK16" s="55">
        <f t="shared" si="3"/>
        <v>-96794.69722683661</v>
      </c>
      <c r="DL16" s="55">
        <f t="shared" si="3"/>
        <v>-141984.6819641996</v>
      </c>
      <c r="DM16" s="55">
        <f t="shared" si="3"/>
        <v>-64099.857730099306</v>
      </c>
      <c r="DN16" s="55">
        <f t="shared" si="3"/>
        <v>-706287.46533112</v>
      </c>
      <c r="DO16" s="55">
        <f t="shared" si="3"/>
        <v>-1082199.1479077544</v>
      </c>
      <c r="DP16" s="64"/>
      <c r="DQ16" s="64"/>
      <c r="DR16" s="64"/>
      <c r="DS16" s="64"/>
      <c r="DT16" s="64"/>
      <c r="DU16" s="64"/>
    </row>
    <row r="17" spans="1:125" ht="19.5" customHeight="1">
      <c r="A17" s="38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  <c r="M17" s="1"/>
      <c r="N17" s="55"/>
      <c r="O17" s="60"/>
      <c r="P17" s="60"/>
      <c r="Q17" s="60"/>
      <c r="R17" s="60"/>
      <c r="S17" s="60"/>
      <c r="T17" s="60"/>
      <c r="U17" s="60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9"/>
      <c r="CH17" s="59"/>
      <c r="CI17" s="59"/>
      <c r="CJ17" s="59"/>
      <c r="CK17" s="55"/>
      <c r="CL17" s="55"/>
      <c r="CM17" s="55"/>
      <c r="CN17" s="55"/>
      <c r="CO17" s="55"/>
      <c r="CP17" s="60"/>
      <c r="CQ17" s="60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20"/>
      <c r="DC17" s="84"/>
      <c r="DD17" s="20"/>
      <c r="DE17" s="84"/>
      <c r="DF17" s="20"/>
      <c r="DG17" s="84"/>
      <c r="DH17" s="55"/>
      <c r="DI17" s="55"/>
      <c r="DJ17" s="55"/>
      <c r="DK17" s="55"/>
      <c r="DL17" s="55"/>
      <c r="DM17" s="55"/>
      <c r="DN17" s="73"/>
      <c r="DO17" s="73"/>
      <c r="DP17" s="64"/>
      <c r="DQ17" s="64"/>
      <c r="DR17" s="64"/>
      <c r="DS17" s="64"/>
      <c r="DT17" s="64"/>
      <c r="DU17" s="64"/>
    </row>
    <row r="18" spans="1:125" ht="19.5" customHeight="1">
      <c r="A18" s="3" t="s">
        <v>36</v>
      </c>
      <c r="B18" s="3">
        <v>6771.86422535027</v>
      </c>
      <c r="C18" s="3">
        <v>6270.3770771606</v>
      </c>
      <c r="D18" s="3">
        <v>6551.7</v>
      </c>
      <c r="E18" s="3">
        <v>3551.8</v>
      </c>
      <c r="F18" s="3">
        <v>4899.1</v>
      </c>
      <c r="G18" s="3">
        <v>3502.3999999999996</v>
      </c>
      <c r="H18" s="3">
        <v>6142.880573511</v>
      </c>
      <c r="I18" s="3">
        <v>3800.5</v>
      </c>
      <c r="J18" s="3">
        <v>6744.5</v>
      </c>
      <c r="K18" s="3">
        <v>5304.6</v>
      </c>
      <c r="L18" s="3">
        <v>4994.9</v>
      </c>
      <c r="M18" s="3">
        <v>5213.4</v>
      </c>
      <c r="N18" s="60">
        <f>+SUM(B18:M18)</f>
        <v>63748.02187602187</v>
      </c>
      <c r="O18" s="60">
        <f>+SUM(V18:AG18)</f>
        <v>94156.92767475</v>
      </c>
      <c r="P18" s="60">
        <f>+SUM(AH18:AS18)</f>
        <v>85015.22506889</v>
      </c>
      <c r="Q18" s="60">
        <f>+SUM(AT18:BE18)</f>
        <v>84986.25999999998</v>
      </c>
      <c r="R18" s="60">
        <f>+SUM(BF18:BQ18)</f>
        <v>155841.776879477</v>
      </c>
      <c r="S18" s="60">
        <f>+SUM(BR18:CC18)</f>
        <v>200864.00817396725</v>
      </c>
      <c r="T18" s="60">
        <f>+SUM(CD18:CO18)</f>
        <v>262583.89369548415</v>
      </c>
      <c r="U18" s="60">
        <v>211330.53227785998</v>
      </c>
      <c r="V18" s="60">
        <v>2813.2747711</v>
      </c>
      <c r="W18" s="60">
        <v>3698.44941147</v>
      </c>
      <c r="X18" s="60">
        <v>4930.46278518</v>
      </c>
      <c r="Y18" s="60">
        <v>7451.6304794</v>
      </c>
      <c r="Z18" s="60">
        <v>7074.5497242</v>
      </c>
      <c r="AA18" s="60">
        <v>7465.363122119999</v>
      </c>
      <c r="AB18" s="60">
        <v>10739.391469819999</v>
      </c>
      <c r="AC18" s="60">
        <v>11677.98242021</v>
      </c>
      <c r="AD18" s="60">
        <v>12890.18888595</v>
      </c>
      <c r="AE18" s="60">
        <v>9351.42229062</v>
      </c>
      <c r="AF18" s="60">
        <v>7461.065953079999</v>
      </c>
      <c r="AG18" s="60">
        <v>8603.1463616</v>
      </c>
      <c r="AH18" s="60">
        <v>6709.72847362</v>
      </c>
      <c r="AI18" s="60">
        <v>4300.77390073</v>
      </c>
      <c r="AJ18" s="60">
        <v>6078.6694864</v>
      </c>
      <c r="AK18" s="60">
        <v>11588.724768039998</v>
      </c>
      <c r="AL18" s="60">
        <v>5330.546728939999</v>
      </c>
      <c r="AM18" s="60">
        <v>4350.4499103200005</v>
      </c>
      <c r="AN18" s="60">
        <v>6341.652760870001</v>
      </c>
      <c r="AO18" s="60">
        <v>6832.1185173799995</v>
      </c>
      <c r="AP18" s="60">
        <v>8229.266801149999</v>
      </c>
      <c r="AQ18" s="60">
        <v>7546.140587010001</v>
      </c>
      <c r="AR18" s="60">
        <v>8794.95286787</v>
      </c>
      <c r="AS18" s="60">
        <v>8912.20026656</v>
      </c>
      <c r="AT18" s="60">
        <v>3876.1699999999996</v>
      </c>
      <c r="AU18" s="60">
        <v>6607.7699999999995</v>
      </c>
      <c r="AV18" s="60">
        <v>3774.5699999999997</v>
      </c>
      <c r="AW18" s="60">
        <v>9296.08</v>
      </c>
      <c r="AX18" s="60">
        <v>8375.73</v>
      </c>
      <c r="AY18" s="60">
        <v>2343.5500000000006</v>
      </c>
      <c r="AZ18" s="60">
        <v>8145.84</v>
      </c>
      <c r="BA18" s="60">
        <v>9803.699999999999</v>
      </c>
      <c r="BB18" s="60">
        <v>10013.110000000002</v>
      </c>
      <c r="BC18" s="60">
        <v>8883.26</v>
      </c>
      <c r="BD18" s="60">
        <v>7340.549999999999</v>
      </c>
      <c r="BE18" s="60">
        <v>6525.93</v>
      </c>
      <c r="BF18" s="60">
        <v>9410.2219393172</v>
      </c>
      <c r="BG18" s="60">
        <v>4393.175268528899</v>
      </c>
      <c r="BH18" s="60">
        <v>5951.9525866656995</v>
      </c>
      <c r="BI18" s="60">
        <v>4841.095677664901</v>
      </c>
      <c r="BJ18" s="60">
        <v>4331.053941729701</v>
      </c>
      <c r="BK18" s="60">
        <v>6767.9045289507</v>
      </c>
      <c r="BL18" s="60">
        <v>8506.7337510416</v>
      </c>
      <c r="BM18" s="60">
        <v>8003.732425968701</v>
      </c>
      <c r="BN18" s="60">
        <v>16762.807688946</v>
      </c>
      <c r="BO18" s="60">
        <v>55944.5654350374</v>
      </c>
      <c r="BP18" s="60">
        <v>13028.10576501</v>
      </c>
      <c r="BQ18" s="60">
        <v>17900.427870616208</v>
      </c>
      <c r="BR18" s="60">
        <v>16213.059813679502</v>
      </c>
      <c r="BS18" s="60">
        <v>51293.1456009269</v>
      </c>
      <c r="BT18" s="60">
        <v>11133.4229473878</v>
      </c>
      <c r="BU18" s="60">
        <v>13970.50519428</v>
      </c>
      <c r="BV18" s="60">
        <v>7944.40230072</v>
      </c>
      <c r="BW18" s="60">
        <v>11264.424014452601</v>
      </c>
      <c r="BX18" s="60">
        <v>11194.975765359302</v>
      </c>
      <c r="BY18" s="60">
        <v>10680.5237973179</v>
      </c>
      <c r="BZ18" s="60">
        <v>8553.619665882601</v>
      </c>
      <c r="CA18" s="60">
        <v>32056.0732068021</v>
      </c>
      <c r="CB18" s="60">
        <v>14875.522450677998</v>
      </c>
      <c r="CC18" s="60">
        <v>11684.333416480527</v>
      </c>
      <c r="CD18" s="60">
        <v>18300.850711978903</v>
      </c>
      <c r="CE18" s="60">
        <v>15199.7976288068</v>
      </c>
      <c r="CF18" s="60">
        <v>16297.508247076203</v>
      </c>
      <c r="CG18" s="59">
        <v>17337.4078156783</v>
      </c>
      <c r="CH18" s="59">
        <v>56218.054674148</v>
      </c>
      <c r="CI18" s="59">
        <v>12808.5268276516</v>
      </c>
      <c r="CJ18" s="59">
        <v>14834.099254283698</v>
      </c>
      <c r="CK18" s="59">
        <v>15010.48828187718</v>
      </c>
      <c r="CL18" s="60">
        <v>50850.55228316427</v>
      </c>
      <c r="CM18" s="60">
        <v>16738.783804853007</v>
      </c>
      <c r="CN18" s="60">
        <v>16530.566708779006</v>
      </c>
      <c r="CO18" s="60">
        <v>12457.257457187137</v>
      </c>
      <c r="CP18" s="60">
        <v>11335.199697</v>
      </c>
      <c r="CQ18" s="60">
        <v>7922.849649</v>
      </c>
      <c r="CR18" s="60">
        <v>10735.3205613</v>
      </c>
      <c r="CS18" s="60">
        <v>6472.16621209</v>
      </c>
      <c r="CT18" s="60">
        <v>7711.55770938</v>
      </c>
      <c r="CU18" s="60">
        <v>5806.93459507</v>
      </c>
      <c r="CV18" s="60">
        <v>37533.36170597</v>
      </c>
      <c r="CW18" s="60">
        <v>59906.82590335</v>
      </c>
      <c r="CX18" s="60">
        <v>10787.54900088</v>
      </c>
      <c r="CY18" s="60">
        <v>12851.72060765</v>
      </c>
      <c r="CZ18" s="60">
        <v>17098.03504773</v>
      </c>
      <c r="DA18" s="60">
        <v>23169.01158844</v>
      </c>
      <c r="DB18" s="76">
        <v>13150.862743365338</v>
      </c>
      <c r="DC18" s="85">
        <v>17850.238437688626</v>
      </c>
      <c r="DD18" s="76">
        <v>12272.618539573348</v>
      </c>
      <c r="DE18" s="85">
        <v>7645.397903169429</v>
      </c>
      <c r="DF18" s="76">
        <v>5945.582915109404</v>
      </c>
      <c r="DG18" s="85">
        <v>5776.1814843827</v>
      </c>
      <c r="DH18" s="60">
        <v>4352.214856169452</v>
      </c>
      <c r="DI18" s="60">
        <v>6104.3177017071375</v>
      </c>
      <c r="DJ18" s="60">
        <v>13149.436604791554</v>
      </c>
      <c r="DK18" s="60">
        <v>15762.20350636125</v>
      </c>
      <c r="DL18" s="60">
        <v>17841.991409956816</v>
      </c>
      <c r="DM18" s="60">
        <v>94448.79195997231</v>
      </c>
      <c r="DN18" s="73">
        <f>+CP18+CQ18+CR18+CS18+CT18+CU18+CV18+CW18+CX18+CY18+CZ18</f>
        <v>188161.52068942</v>
      </c>
      <c r="DO18" s="73">
        <f>+DB18+DC18+DD18+DE18+DF18+DG18+DH18+DI18+DJ18+DK18+DL18</f>
        <v>119851.04610227507</v>
      </c>
      <c r="DP18" s="64"/>
      <c r="DQ18" s="64"/>
      <c r="DR18" s="64"/>
      <c r="DS18" s="64"/>
      <c r="DT18" s="64"/>
      <c r="DU18" s="64"/>
    </row>
    <row r="19" spans="1:125" ht="19.5" customHeight="1">
      <c r="A19" s="3" t="s">
        <v>35</v>
      </c>
      <c r="B19" s="3">
        <v>45743.11209731346</v>
      </c>
      <c r="C19" s="3">
        <v>39615.91376545743</v>
      </c>
      <c r="D19" s="4">
        <v>50282.4</v>
      </c>
      <c r="E19" s="3">
        <v>41120.6</v>
      </c>
      <c r="F19" s="3">
        <v>50383.8</v>
      </c>
      <c r="G19" s="3">
        <v>48537.2</v>
      </c>
      <c r="H19" s="3">
        <v>56263.92682930044</v>
      </c>
      <c r="I19" s="3">
        <v>40140.5</v>
      </c>
      <c r="J19" s="3">
        <v>43109.4</v>
      </c>
      <c r="K19" s="3">
        <v>54831.6</v>
      </c>
      <c r="L19" s="3">
        <v>56235.4</v>
      </c>
      <c r="M19" s="3">
        <v>50980.5</v>
      </c>
      <c r="N19" s="60">
        <f>+SUM(B19:M19)</f>
        <v>577244.3526920713</v>
      </c>
      <c r="O19" s="60">
        <f>+SUM(V19:AG19)</f>
        <v>728405.43262069</v>
      </c>
      <c r="P19" s="60">
        <f>+SUM(AH19:AS19)</f>
        <v>606381.6604765899</v>
      </c>
      <c r="Q19" s="60">
        <f>+SUM(AT19:BE19)</f>
        <v>549056.7400000001</v>
      </c>
      <c r="R19" s="60">
        <f>+SUM(BF19:BQ19)</f>
        <v>674300.0393041119</v>
      </c>
      <c r="S19" s="60">
        <f aca="true" t="shared" si="4" ref="S19:S72">+SUM(BR19:CC19)</f>
        <v>814788.3282729402</v>
      </c>
      <c r="T19" s="60">
        <f aca="true" t="shared" si="5" ref="T19:T72">+SUM(CD19:CO19)</f>
        <v>945131.0211340651</v>
      </c>
      <c r="U19" s="60">
        <v>991072.79038544</v>
      </c>
      <c r="V19" s="60">
        <v>63228.24112074</v>
      </c>
      <c r="W19" s="60">
        <v>43195.600143690004</v>
      </c>
      <c r="X19" s="60">
        <v>51862.900679180006</v>
      </c>
      <c r="Y19" s="60">
        <v>59285.835272590004</v>
      </c>
      <c r="Z19" s="60">
        <v>60470.56574603</v>
      </c>
      <c r="AA19" s="60">
        <v>48537.40685104</v>
      </c>
      <c r="AB19" s="60">
        <v>62382.77174878</v>
      </c>
      <c r="AC19" s="60">
        <v>64325.7090112</v>
      </c>
      <c r="AD19" s="60">
        <v>64714.795922699996</v>
      </c>
      <c r="AE19" s="60">
        <v>68392.51130284</v>
      </c>
      <c r="AF19" s="60">
        <v>50048.482948189994</v>
      </c>
      <c r="AG19" s="60">
        <v>91960.61187371</v>
      </c>
      <c r="AH19" s="60">
        <v>42853.47867095</v>
      </c>
      <c r="AI19" s="60">
        <v>54515.34914775</v>
      </c>
      <c r="AJ19" s="60">
        <v>65843.83297881999</v>
      </c>
      <c r="AK19" s="60">
        <v>53483.91024846</v>
      </c>
      <c r="AL19" s="60">
        <v>24895.8664529</v>
      </c>
      <c r="AM19" s="60">
        <v>52852.59029430999</v>
      </c>
      <c r="AN19" s="60">
        <v>49383.61519257</v>
      </c>
      <c r="AO19" s="60">
        <v>62055.47175574</v>
      </c>
      <c r="AP19" s="60">
        <v>55912.17121487</v>
      </c>
      <c r="AQ19" s="60">
        <v>46456.52367191</v>
      </c>
      <c r="AR19" s="60">
        <v>52659.21608273001</v>
      </c>
      <c r="AS19" s="60">
        <v>45469.63476557999</v>
      </c>
      <c r="AT19" s="60">
        <v>53053.619999999995</v>
      </c>
      <c r="AU19" s="60">
        <v>40339.020000000004</v>
      </c>
      <c r="AV19" s="60">
        <v>52486.17</v>
      </c>
      <c r="AW19" s="60">
        <v>39425.3</v>
      </c>
      <c r="AX19" s="60">
        <v>48974.81</v>
      </c>
      <c r="AY19" s="60">
        <v>44414.450000000004</v>
      </c>
      <c r="AZ19" s="60">
        <v>35379.53</v>
      </c>
      <c r="BA19" s="60">
        <v>52863.53</v>
      </c>
      <c r="BB19" s="60">
        <v>32660.84</v>
      </c>
      <c r="BC19" s="60">
        <v>52660.700000000004</v>
      </c>
      <c r="BD19" s="60">
        <v>32549.41</v>
      </c>
      <c r="BE19" s="60">
        <v>64249.36</v>
      </c>
      <c r="BF19" s="60">
        <v>24717.872911059145</v>
      </c>
      <c r="BG19" s="60">
        <v>44495.52407100015</v>
      </c>
      <c r="BH19" s="60">
        <v>61409.06711308856</v>
      </c>
      <c r="BI19" s="60">
        <v>42666.161877622064</v>
      </c>
      <c r="BJ19" s="60">
        <v>59216.84744569355</v>
      </c>
      <c r="BK19" s="60">
        <v>88116.13124215047</v>
      </c>
      <c r="BL19" s="60">
        <v>61307.21596510403</v>
      </c>
      <c r="BM19" s="60">
        <v>49252.63402754814</v>
      </c>
      <c r="BN19" s="60">
        <v>44648.108902782355</v>
      </c>
      <c r="BO19" s="60">
        <v>82963.84063237868</v>
      </c>
      <c r="BP19" s="60">
        <v>68746.92113267942</v>
      </c>
      <c r="BQ19" s="60">
        <v>46759.71398300526</v>
      </c>
      <c r="BR19" s="60">
        <v>65311.81787408348</v>
      </c>
      <c r="BS19" s="60">
        <v>55896.37373388515</v>
      </c>
      <c r="BT19" s="60">
        <v>55192.259608735905</v>
      </c>
      <c r="BU19" s="60">
        <v>66934.29065542</v>
      </c>
      <c r="BV19" s="60">
        <v>51417.7873703</v>
      </c>
      <c r="BW19" s="60">
        <v>79141.77920817489</v>
      </c>
      <c r="BX19" s="60">
        <v>90238.73301880968</v>
      </c>
      <c r="BY19" s="60">
        <v>68698.99917265645</v>
      </c>
      <c r="BZ19" s="60">
        <v>67676.51670189251</v>
      </c>
      <c r="CA19" s="60">
        <v>60697.93747873173</v>
      </c>
      <c r="CB19" s="60">
        <v>75170.72403022206</v>
      </c>
      <c r="CC19" s="60">
        <v>78411.10942002843</v>
      </c>
      <c r="CD19" s="60">
        <v>54773.19688409156</v>
      </c>
      <c r="CE19" s="60">
        <v>75390.46941349971</v>
      </c>
      <c r="CF19" s="60">
        <v>78767.1464010914</v>
      </c>
      <c r="CG19" s="59">
        <v>68422.2004180397</v>
      </c>
      <c r="CH19" s="59">
        <v>59042.12794054737</v>
      </c>
      <c r="CI19" s="59">
        <v>73919.65504531522</v>
      </c>
      <c r="CJ19" s="59">
        <v>67536.47332075288</v>
      </c>
      <c r="CK19" s="59">
        <v>100780.33405985024</v>
      </c>
      <c r="CL19" s="60">
        <v>95925.21052361012</v>
      </c>
      <c r="CM19" s="60">
        <v>98054.62643071143</v>
      </c>
      <c r="CN19" s="60">
        <v>96976.01826182494</v>
      </c>
      <c r="CO19" s="60">
        <v>75543.56243473054</v>
      </c>
      <c r="CP19" s="60">
        <v>108169.323532</v>
      </c>
      <c r="CQ19" s="60">
        <v>65854.42921100001</v>
      </c>
      <c r="CR19" s="60">
        <v>81675.10959084</v>
      </c>
      <c r="CS19" s="60">
        <v>78073.63520135</v>
      </c>
      <c r="CT19" s="60">
        <v>105552.87343707</v>
      </c>
      <c r="CU19" s="60">
        <v>67473.76170616</v>
      </c>
      <c r="CV19" s="60">
        <v>73886.74111044</v>
      </c>
      <c r="CW19" s="60">
        <v>79472.37268317</v>
      </c>
      <c r="CX19" s="60">
        <v>85573.50476505</v>
      </c>
      <c r="CY19" s="60">
        <v>70057.66438431</v>
      </c>
      <c r="CZ19" s="60">
        <v>78659.57039915</v>
      </c>
      <c r="DA19" s="60">
        <v>96623.8043649</v>
      </c>
      <c r="DB19" s="76">
        <v>99457.30279324243</v>
      </c>
      <c r="DC19" s="85">
        <v>85718.54720067095</v>
      </c>
      <c r="DD19" s="76">
        <v>125414.12517546181</v>
      </c>
      <c r="DE19" s="85">
        <v>93368.9395652747</v>
      </c>
      <c r="DF19" s="76">
        <v>106741.90627113641</v>
      </c>
      <c r="DG19" s="85">
        <v>92469.91538643617</v>
      </c>
      <c r="DH19" s="60">
        <v>102928.31997155426</v>
      </c>
      <c r="DI19" s="60">
        <v>97998.89601449581</v>
      </c>
      <c r="DJ19" s="60">
        <v>125568.66752440268</v>
      </c>
      <c r="DK19" s="60">
        <v>112556.90073319786</v>
      </c>
      <c r="DL19" s="60">
        <v>159826.67337415644</v>
      </c>
      <c r="DM19" s="60">
        <v>158548.64969007162</v>
      </c>
      <c r="DN19" s="73">
        <f aca="true" t="shared" si="6" ref="DN19:DN72">+CP19+CQ19+CR19+CS19+CT19+CU19+CV19+CW19+CX19+CY19+CZ19</f>
        <v>894448.98602054</v>
      </c>
      <c r="DO19" s="73">
        <f aca="true" t="shared" si="7" ref="DO19:DO72">+DB19+DC19+DD19+DE19+DF19+DG19+DH19+DI19+DJ19+DK19+DL19</f>
        <v>1202050.1940100295</v>
      </c>
      <c r="DP19" s="64"/>
      <c r="DQ19" s="64"/>
      <c r="DR19" s="64"/>
      <c r="DS19" s="64"/>
      <c r="DT19" s="64"/>
      <c r="DU19" s="64"/>
    </row>
    <row r="20" spans="1:125" ht="19.5" customHeight="1">
      <c r="A20" s="14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55"/>
      <c r="O20" s="60"/>
      <c r="P20" s="60"/>
      <c r="Q20" s="60"/>
      <c r="R20" s="60"/>
      <c r="S20" s="60"/>
      <c r="T20" s="60"/>
      <c r="U20" s="60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9"/>
      <c r="CH20" s="59"/>
      <c r="CI20" s="59"/>
      <c r="CJ20" s="59"/>
      <c r="CK20" s="55"/>
      <c r="CL20" s="55"/>
      <c r="CM20" s="55"/>
      <c r="CN20" s="55"/>
      <c r="CO20" s="55"/>
      <c r="CP20" s="60"/>
      <c r="CQ20" s="60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20"/>
      <c r="DC20" s="84"/>
      <c r="DD20" s="20"/>
      <c r="DE20" s="84"/>
      <c r="DF20" s="20"/>
      <c r="DG20" s="84"/>
      <c r="DH20" s="55"/>
      <c r="DI20" s="55"/>
      <c r="DJ20" s="55"/>
      <c r="DK20" s="55"/>
      <c r="DL20" s="55"/>
      <c r="DM20" s="55"/>
      <c r="DN20" s="73"/>
      <c r="DO20" s="73"/>
      <c r="DP20" s="64"/>
      <c r="DQ20" s="64"/>
      <c r="DR20" s="64"/>
      <c r="DS20" s="64"/>
      <c r="DT20" s="64"/>
      <c r="DU20" s="64"/>
    </row>
    <row r="21" spans="1:125" ht="19.5" customHeight="1">
      <c r="A21" s="1" t="s">
        <v>1</v>
      </c>
      <c r="B21" s="1">
        <f aca="true" t="shared" si="8" ref="B21:M21">SUM(B25:B34)</f>
        <v>-2880.143561071456</v>
      </c>
      <c r="C21" s="1">
        <f t="shared" si="8"/>
        <v>-9969.360629951456</v>
      </c>
      <c r="D21" s="1">
        <f t="shared" si="8"/>
        <v>-13193.199999999999</v>
      </c>
      <c r="E21" s="1">
        <f t="shared" si="8"/>
        <v>-10784.199999999999</v>
      </c>
      <c r="F21" s="1">
        <f t="shared" si="8"/>
        <v>-10403.099999999999</v>
      </c>
      <c r="G21" s="1">
        <f t="shared" si="8"/>
        <v>-4415.4000000000015</v>
      </c>
      <c r="H21" s="1">
        <f t="shared" si="8"/>
        <v>-1791.995356733304</v>
      </c>
      <c r="I21" s="1">
        <f t="shared" si="8"/>
        <v>13470.800000000003</v>
      </c>
      <c r="J21" s="1">
        <f t="shared" si="8"/>
        <v>-2252.1000000000013</v>
      </c>
      <c r="K21" s="1">
        <f t="shared" si="8"/>
        <v>-4231.199999999998</v>
      </c>
      <c r="L21" s="1">
        <f t="shared" si="8"/>
        <v>24372.3</v>
      </c>
      <c r="M21" s="1">
        <f t="shared" si="8"/>
        <v>1443.8999999999996</v>
      </c>
      <c r="N21" s="55">
        <f aca="true" t="shared" si="9" ref="N21:CP21">SUM(N23:N34)</f>
        <v>-20633.699547756216</v>
      </c>
      <c r="O21" s="55">
        <f t="shared" si="9"/>
        <v>-164673.7465375772</v>
      </c>
      <c r="P21" s="55">
        <f t="shared" si="9"/>
        <v>-150801.21536759997</v>
      </c>
      <c r="Q21" s="55">
        <f t="shared" si="9"/>
        <v>-127225.08</v>
      </c>
      <c r="R21" s="55">
        <f t="shared" si="9"/>
        <v>-73118.6502400735</v>
      </c>
      <c r="S21" s="55">
        <f t="shared" si="9"/>
        <v>-33698.74780751785</v>
      </c>
      <c r="T21" s="55">
        <f t="shared" si="9"/>
        <v>-100522.5611151393</v>
      </c>
      <c r="U21" s="55">
        <f t="shared" si="9"/>
        <v>-39989.488478560015</v>
      </c>
      <c r="V21" s="55">
        <f t="shared" si="9"/>
        <v>-8876.9497044</v>
      </c>
      <c r="W21" s="55">
        <f t="shared" si="9"/>
        <v>-8906.98532868</v>
      </c>
      <c r="X21" s="55">
        <f t="shared" si="9"/>
        <v>-11617.025259409998</v>
      </c>
      <c r="Y21" s="55">
        <f t="shared" si="9"/>
        <v>-15042.676719379997</v>
      </c>
      <c r="Z21" s="55">
        <f t="shared" si="9"/>
        <v>-8857.699153869999</v>
      </c>
      <c r="AA21" s="55">
        <f t="shared" si="9"/>
        <v>-9916.183753717194</v>
      </c>
      <c r="AB21" s="55">
        <f t="shared" si="9"/>
        <v>-14796.46931194</v>
      </c>
      <c r="AC21" s="55">
        <f t="shared" si="9"/>
        <v>-14301.528368940002</v>
      </c>
      <c r="AD21" s="55">
        <f t="shared" si="9"/>
        <v>-25475.290883330003</v>
      </c>
      <c r="AE21" s="55">
        <f t="shared" si="9"/>
        <v>-23585.31472571</v>
      </c>
      <c r="AF21" s="55">
        <f t="shared" si="9"/>
        <v>-12549.466916849999</v>
      </c>
      <c r="AG21" s="55">
        <f t="shared" si="9"/>
        <v>-10748.156411349997</v>
      </c>
      <c r="AH21" s="55">
        <f t="shared" si="9"/>
        <v>-7053.953815369998</v>
      </c>
      <c r="AI21" s="55">
        <f t="shared" si="9"/>
        <v>-8154.707362000001</v>
      </c>
      <c r="AJ21" s="55">
        <f t="shared" si="9"/>
        <v>-12952.18189229</v>
      </c>
      <c r="AK21" s="55">
        <f t="shared" si="9"/>
        <v>-7820.5982041</v>
      </c>
      <c r="AL21" s="55">
        <f t="shared" si="9"/>
        <v>-9938.769242100001</v>
      </c>
      <c r="AM21" s="55">
        <f t="shared" si="9"/>
        <v>-15978.76649706</v>
      </c>
      <c r="AN21" s="55">
        <f t="shared" si="9"/>
        <v>-13587.32096685</v>
      </c>
      <c r="AO21" s="55">
        <f t="shared" si="9"/>
        <v>-7425.3554144499985</v>
      </c>
      <c r="AP21" s="55">
        <f t="shared" si="9"/>
        <v>-15225.067826589999</v>
      </c>
      <c r="AQ21" s="55">
        <f t="shared" si="9"/>
        <v>-15414.03086811</v>
      </c>
      <c r="AR21" s="55">
        <f t="shared" si="9"/>
        <v>-22708.009554040003</v>
      </c>
      <c r="AS21" s="55">
        <f t="shared" si="9"/>
        <v>-14542.45372464</v>
      </c>
      <c r="AT21" s="55">
        <f t="shared" si="9"/>
        <v>-13255.050000000005</v>
      </c>
      <c r="AU21" s="55">
        <f t="shared" si="9"/>
        <v>-13879.269999999999</v>
      </c>
      <c r="AV21" s="55">
        <f t="shared" si="9"/>
        <v>-15272.32</v>
      </c>
      <c r="AW21" s="55">
        <f t="shared" si="9"/>
        <v>-4754.839999999998</v>
      </c>
      <c r="AX21" s="55">
        <f t="shared" si="9"/>
        <v>-19548.31</v>
      </c>
      <c r="AY21" s="55">
        <f t="shared" si="9"/>
        <v>-9651.000000000002</v>
      </c>
      <c r="AZ21" s="55">
        <f t="shared" si="9"/>
        <v>-8779.229999999998</v>
      </c>
      <c r="BA21" s="55">
        <f t="shared" si="9"/>
        <v>-17699.530000000002</v>
      </c>
      <c r="BB21" s="55">
        <f t="shared" si="9"/>
        <v>-3876.8900000000012</v>
      </c>
      <c r="BC21" s="55">
        <f t="shared" si="9"/>
        <v>-1646.030000000001</v>
      </c>
      <c r="BD21" s="55">
        <f t="shared" si="9"/>
        <v>-6504.58</v>
      </c>
      <c r="BE21" s="55">
        <f t="shared" si="9"/>
        <v>-12358.03</v>
      </c>
      <c r="BF21" s="55">
        <f t="shared" si="9"/>
        <v>-13906.345420328722</v>
      </c>
      <c r="BG21" s="55">
        <f t="shared" si="9"/>
        <v>5749.335530243639</v>
      </c>
      <c r="BH21" s="55">
        <f t="shared" si="9"/>
        <v>-9388.528762305043</v>
      </c>
      <c r="BI21" s="55">
        <f t="shared" si="9"/>
        <v>-10575.6079947265</v>
      </c>
      <c r="BJ21" s="55">
        <f t="shared" si="9"/>
        <v>33544.337329200156</v>
      </c>
      <c r="BK21" s="55">
        <f t="shared" si="9"/>
        <v>-12946.10295058122</v>
      </c>
      <c r="BL21" s="55">
        <f t="shared" si="9"/>
        <v>-9213.70169065293</v>
      </c>
      <c r="BM21" s="55">
        <f t="shared" si="9"/>
        <v>-14089.722901443023</v>
      </c>
      <c r="BN21" s="55">
        <f t="shared" si="9"/>
        <v>-10058.812254000259</v>
      </c>
      <c r="BO21" s="55">
        <f t="shared" si="9"/>
        <v>-17857.168574046227</v>
      </c>
      <c r="BP21" s="55">
        <f t="shared" si="9"/>
        <v>-7286.13038847357</v>
      </c>
      <c r="BQ21" s="55">
        <f t="shared" si="9"/>
        <v>-7090.202162959814</v>
      </c>
      <c r="BR21" s="55">
        <f t="shared" si="9"/>
        <v>-9555.761486994117</v>
      </c>
      <c r="BS21" s="55">
        <f t="shared" si="9"/>
        <v>23319.55878736174</v>
      </c>
      <c r="BT21" s="55">
        <f t="shared" si="9"/>
        <v>-7987.148199182164</v>
      </c>
      <c r="BU21" s="55">
        <f t="shared" si="9"/>
        <v>-10456.89584939</v>
      </c>
      <c r="BV21" s="55">
        <f t="shared" si="9"/>
        <v>-8938.955545460001</v>
      </c>
      <c r="BW21" s="55">
        <f t="shared" si="9"/>
        <v>-16271.627373895404</v>
      </c>
      <c r="BX21" s="55">
        <f t="shared" si="9"/>
        <v>29078.56205560157</v>
      </c>
      <c r="BY21" s="55">
        <f t="shared" si="9"/>
        <v>-12405.905293044994</v>
      </c>
      <c r="BZ21" s="55">
        <f t="shared" si="9"/>
        <v>-1068.8069821209306</v>
      </c>
      <c r="CA21" s="55">
        <f t="shared" si="9"/>
        <v>-14525.603647628184</v>
      </c>
      <c r="CB21" s="55">
        <f t="shared" si="9"/>
        <v>5034.80806999209</v>
      </c>
      <c r="CC21" s="55">
        <f t="shared" si="9"/>
        <v>-9920.972342757472</v>
      </c>
      <c r="CD21" s="55">
        <f t="shared" si="9"/>
        <v>-5035.335621771244</v>
      </c>
      <c r="CE21" s="55">
        <f t="shared" si="9"/>
        <v>3882.4328680556373</v>
      </c>
      <c r="CF21" s="55">
        <f t="shared" si="9"/>
        <v>-12785.909129313404</v>
      </c>
      <c r="CG21" s="55">
        <f t="shared" si="9"/>
        <v>-7782.308223982051</v>
      </c>
      <c r="CH21" s="55">
        <f t="shared" si="9"/>
        <v>-14269.423831418208</v>
      </c>
      <c r="CI21" s="55">
        <f t="shared" si="9"/>
        <v>-24454.97289129728</v>
      </c>
      <c r="CJ21" s="55">
        <f t="shared" si="9"/>
        <v>-16215.489951133684</v>
      </c>
      <c r="CK21" s="55">
        <f t="shared" si="9"/>
        <v>-7130.817056792505</v>
      </c>
      <c r="CL21" s="55">
        <f t="shared" si="9"/>
        <v>-17211.188880561484</v>
      </c>
      <c r="CM21" s="55">
        <f t="shared" si="9"/>
        <v>31058.71588646207</v>
      </c>
      <c r="CN21" s="55">
        <f t="shared" si="9"/>
        <v>-14198.604019944647</v>
      </c>
      <c r="CO21" s="55">
        <f t="shared" si="9"/>
        <v>-16379.660263442467</v>
      </c>
      <c r="CP21" s="55">
        <f t="shared" si="9"/>
        <v>-8813.330940000002</v>
      </c>
      <c r="CQ21" s="55">
        <f aca="true" t="shared" si="10" ref="CQ21:DM21">SUM(CQ23:CQ34)</f>
        <v>-15181.52653374</v>
      </c>
      <c r="CR21" s="55">
        <f t="shared" si="10"/>
        <v>-16108.02151966</v>
      </c>
      <c r="CS21" s="55">
        <f t="shared" si="10"/>
        <v>-8769.99340043</v>
      </c>
      <c r="CT21" s="55">
        <f t="shared" si="10"/>
        <v>-3760.0390608899997</v>
      </c>
      <c r="CU21" s="55">
        <f t="shared" si="10"/>
        <v>-12763.50210955</v>
      </c>
      <c r="CV21" s="55">
        <f t="shared" si="10"/>
        <v>-9213.60902207</v>
      </c>
      <c r="CW21" s="55">
        <f t="shared" si="10"/>
        <v>-6310.00577806</v>
      </c>
      <c r="CX21" s="55">
        <f t="shared" si="10"/>
        <v>-16623.71833631</v>
      </c>
      <c r="CY21" s="55">
        <f t="shared" si="10"/>
        <v>-2754.2978931000002</v>
      </c>
      <c r="CZ21" s="55">
        <f t="shared" si="10"/>
        <v>-6126.485257949998</v>
      </c>
      <c r="DA21" s="55">
        <f t="shared" si="10"/>
        <v>66435.04137319999</v>
      </c>
      <c r="DB21" s="55">
        <f t="shared" si="10"/>
        <v>-9859.406854145396</v>
      </c>
      <c r="DC21" s="55">
        <f t="shared" si="10"/>
        <v>19374.202045979146</v>
      </c>
      <c r="DD21" s="55">
        <f t="shared" si="10"/>
        <v>-3312.861046774803</v>
      </c>
      <c r="DE21" s="55">
        <f t="shared" si="10"/>
        <v>-14073.886257396302</v>
      </c>
      <c r="DF21" s="55">
        <f t="shared" si="10"/>
        <v>-9423.805932480604</v>
      </c>
      <c r="DG21" s="55">
        <f t="shared" si="10"/>
        <v>-19993.287077838435</v>
      </c>
      <c r="DH21" s="55">
        <f t="shared" si="10"/>
        <v>9029.118231716306</v>
      </c>
      <c r="DI21" s="55">
        <f t="shared" si="10"/>
        <v>-16131.751861329236</v>
      </c>
      <c r="DJ21" s="55">
        <f t="shared" si="10"/>
        <v>11449.39896879896</v>
      </c>
      <c r="DK21" s="55">
        <f t="shared" si="10"/>
        <v>-14109.172776459125</v>
      </c>
      <c r="DL21" s="55">
        <f t="shared" si="10"/>
        <v>-16063.570931183993</v>
      </c>
      <c r="DM21" s="55">
        <f t="shared" si="10"/>
        <v>-5703.057567480086</v>
      </c>
      <c r="DN21" s="55">
        <f>SUM(DN23:DN34)</f>
        <v>-106424.52985176002</v>
      </c>
      <c r="DO21" s="55">
        <f>SUM(DO23:DO34)</f>
        <v>-63115.02349111346</v>
      </c>
      <c r="DP21" s="64"/>
      <c r="DQ21" s="64"/>
      <c r="DR21" s="64"/>
      <c r="DS21" s="64"/>
      <c r="DT21" s="64"/>
      <c r="DU21" s="64"/>
    </row>
    <row r="22" spans="1:125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5"/>
      <c r="O22" s="60"/>
      <c r="P22" s="60"/>
      <c r="Q22" s="60"/>
      <c r="R22" s="60"/>
      <c r="S22" s="60"/>
      <c r="T22" s="60"/>
      <c r="U22" s="60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9"/>
      <c r="CH22" s="59"/>
      <c r="CI22" s="59"/>
      <c r="CJ22" s="59"/>
      <c r="CK22" s="55"/>
      <c r="CL22" s="55"/>
      <c r="CM22" s="55"/>
      <c r="CN22" s="55"/>
      <c r="CO22" s="55"/>
      <c r="CP22" s="60"/>
      <c r="CQ22" s="60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77"/>
      <c r="DC22" s="86"/>
      <c r="DD22" s="77"/>
      <c r="DE22" s="86"/>
      <c r="DF22" s="77"/>
      <c r="DG22" s="86"/>
      <c r="DH22" s="55"/>
      <c r="DI22" s="55"/>
      <c r="DJ22" s="55"/>
      <c r="DK22" s="55"/>
      <c r="DL22" s="55"/>
      <c r="DM22" s="55"/>
      <c r="DN22" s="73"/>
      <c r="DO22" s="73"/>
      <c r="DP22" s="64"/>
      <c r="DQ22" s="64"/>
      <c r="DR22" s="64"/>
      <c r="DS22" s="64"/>
      <c r="DT22" s="64"/>
      <c r="DU22" s="64"/>
    </row>
    <row r="23" spans="1:125" ht="19.5" customHeight="1">
      <c r="A23" s="3" t="s">
        <v>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0"/>
      <c r="O23" s="60">
        <f aca="true" t="shared" si="11" ref="O23:O67">+SUM(V23:AG23)</f>
        <v>0</v>
      </c>
      <c r="P23" s="60">
        <f>+SUM(AH23:AS23)</f>
        <v>0</v>
      </c>
      <c r="Q23" s="60">
        <f>+SUM(AT23:BE23)</f>
        <v>0</v>
      </c>
      <c r="R23" s="60">
        <f>+SUM(BF23:BQ23)</f>
        <v>0</v>
      </c>
      <c r="S23" s="60">
        <f t="shared" si="4"/>
        <v>0</v>
      </c>
      <c r="T23" s="60">
        <f t="shared" si="5"/>
        <v>0</v>
      </c>
      <c r="U23" s="60">
        <v>0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0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0">
        <v>0</v>
      </c>
      <c r="BV23" s="60">
        <v>0</v>
      </c>
      <c r="BW23" s="60">
        <v>0</v>
      </c>
      <c r="BX23" s="60">
        <v>0</v>
      </c>
      <c r="BY23" s="60">
        <v>0</v>
      </c>
      <c r="BZ23" s="60">
        <v>0</v>
      </c>
      <c r="CA23" s="60">
        <v>0</v>
      </c>
      <c r="CB23" s="60">
        <v>0</v>
      </c>
      <c r="CC23" s="60">
        <v>0</v>
      </c>
      <c r="CD23" s="60">
        <v>0</v>
      </c>
      <c r="CE23" s="60">
        <v>0</v>
      </c>
      <c r="CF23" s="60">
        <v>0</v>
      </c>
      <c r="CG23" s="59">
        <v>0</v>
      </c>
      <c r="CH23" s="59">
        <v>0</v>
      </c>
      <c r="CI23" s="59">
        <v>0</v>
      </c>
      <c r="CJ23" s="59">
        <v>0</v>
      </c>
      <c r="CK23" s="60">
        <v>0</v>
      </c>
      <c r="CL23" s="60">
        <v>0</v>
      </c>
      <c r="CM23" s="60">
        <v>0</v>
      </c>
      <c r="CN23" s="60">
        <v>0</v>
      </c>
      <c r="CO23" s="60">
        <v>0</v>
      </c>
      <c r="CP23" s="60">
        <v>0</v>
      </c>
      <c r="CQ23" s="60">
        <v>0</v>
      </c>
      <c r="CR23" s="60">
        <v>0</v>
      </c>
      <c r="CS23" s="60">
        <v>0</v>
      </c>
      <c r="CT23" s="60">
        <v>0</v>
      </c>
      <c r="CU23" s="60">
        <v>0</v>
      </c>
      <c r="CV23" s="60">
        <v>0</v>
      </c>
      <c r="CW23" s="60">
        <v>0</v>
      </c>
      <c r="CX23" s="60">
        <v>0</v>
      </c>
      <c r="CY23" s="60">
        <v>0</v>
      </c>
      <c r="CZ23" s="60">
        <v>0</v>
      </c>
      <c r="DA23" s="60">
        <v>0</v>
      </c>
      <c r="DB23" s="77">
        <v>0</v>
      </c>
      <c r="DC23" s="86">
        <v>0</v>
      </c>
      <c r="DD23" s="77">
        <v>0</v>
      </c>
      <c r="DE23" s="86">
        <v>0</v>
      </c>
      <c r="DF23" s="77">
        <v>0</v>
      </c>
      <c r="DG23" s="86">
        <v>0</v>
      </c>
      <c r="DH23" s="60">
        <v>0</v>
      </c>
      <c r="DI23" s="60">
        <v>0</v>
      </c>
      <c r="DJ23" s="60">
        <v>0</v>
      </c>
      <c r="DK23" s="60">
        <v>0</v>
      </c>
      <c r="DL23" s="60">
        <v>0</v>
      </c>
      <c r="DM23" s="60">
        <v>0</v>
      </c>
      <c r="DN23" s="73">
        <f t="shared" si="6"/>
        <v>0</v>
      </c>
      <c r="DO23" s="73">
        <f t="shared" si="7"/>
        <v>0</v>
      </c>
      <c r="DP23" s="64"/>
      <c r="DQ23" s="64"/>
      <c r="DR23" s="64"/>
      <c r="DS23" s="64"/>
      <c r="DT23" s="64"/>
      <c r="DU23" s="64"/>
    </row>
    <row r="24" spans="1:125" ht="19.5" customHeight="1">
      <c r="A24" s="38" t="s">
        <v>33</v>
      </c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60"/>
      <c r="O24" s="60">
        <f t="shared" si="11"/>
        <v>0</v>
      </c>
      <c r="P24" s="60">
        <f>+SUM(AH24:AS24)</f>
        <v>956.5999999999999</v>
      </c>
      <c r="Q24" s="60">
        <f>+SUM(AT24:BE24)</f>
        <v>0</v>
      </c>
      <c r="R24" s="60">
        <f>+SUM(BF24:BQ24)</f>
        <v>-297.81002950000004</v>
      </c>
      <c r="S24" s="60">
        <f t="shared" si="4"/>
        <v>132.10957656</v>
      </c>
      <c r="T24" s="60">
        <f t="shared" si="5"/>
        <v>224.53685235810002</v>
      </c>
      <c r="U24" s="60">
        <v>1863.3493973800003</v>
      </c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>
        <v>0</v>
      </c>
      <c r="AI24" s="60">
        <v>455.9</v>
      </c>
      <c r="AJ24" s="60">
        <v>500.7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-21.5210655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-276.288964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132.10957656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-7.67483925</v>
      </c>
      <c r="CF24" s="60">
        <v>-22.778</v>
      </c>
      <c r="CG24" s="59">
        <v>0</v>
      </c>
      <c r="CH24" s="59">
        <v>0</v>
      </c>
      <c r="CI24" s="59">
        <v>0</v>
      </c>
      <c r="CJ24" s="59">
        <v>0</v>
      </c>
      <c r="CK24" s="60">
        <v>0</v>
      </c>
      <c r="CL24" s="60">
        <v>0</v>
      </c>
      <c r="CM24" s="60">
        <v>114.33609598560001</v>
      </c>
      <c r="CN24" s="60">
        <v>142.3290643425</v>
      </c>
      <c r="CO24" s="60">
        <v>-1.67546872</v>
      </c>
      <c r="CP24" s="60">
        <v>164.471552</v>
      </c>
      <c r="CQ24" s="60">
        <v>325.68594431</v>
      </c>
      <c r="CR24" s="60">
        <v>245.47112505</v>
      </c>
      <c r="CS24" s="60">
        <v>82.02255235</v>
      </c>
      <c r="CT24" s="60">
        <v>112.71788448</v>
      </c>
      <c r="CU24" s="60">
        <v>-49.13160449</v>
      </c>
      <c r="CV24" s="60">
        <v>-141.31821838</v>
      </c>
      <c r="CW24" s="60">
        <v>430.75255087</v>
      </c>
      <c r="CX24" s="60">
        <v>141.36908942</v>
      </c>
      <c r="CY24" s="60">
        <v>120.2272402</v>
      </c>
      <c r="CZ24" s="60">
        <v>225.45063851</v>
      </c>
      <c r="DA24" s="60">
        <v>205.63064306</v>
      </c>
      <c r="DB24" s="77">
        <v>238.994113532372</v>
      </c>
      <c r="DC24" s="86">
        <v>-86.31647681579999</v>
      </c>
      <c r="DD24" s="77">
        <v>314.19947100839994</v>
      </c>
      <c r="DE24" s="86">
        <v>0</v>
      </c>
      <c r="DF24" s="77">
        <v>113.65336857000001</v>
      </c>
      <c r="DG24" s="86">
        <v>111.87923682</v>
      </c>
      <c r="DH24" s="60">
        <v>0</v>
      </c>
      <c r="DI24" s="60">
        <v>356.16555566139994</v>
      </c>
      <c r="DJ24" s="60">
        <v>139.9666625665764</v>
      </c>
      <c r="DK24" s="60">
        <v>-14.29230115</v>
      </c>
      <c r="DL24" s="60">
        <v>248.73131426679998</v>
      </c>
      <c r="DM24" s="60">
        <v>-14.534157</v>
      </c>
      <c r="DN24" s="73">
        <f t="shared" si="6"/>
        <v>1657.7187543200002</v>
      </c>
      <c r="DO24" s="73">
        <f t="shared" si="7"/>
        <v>1422.9809444597483</v>
      </c>
      <c r="DP24" s="64"/>
      <c r="DQ24" s="64"/>
      <c r="DR24" s="64"/>
      <c r="DS24" s="64"/>
      <c r="DT24" s="64"/>
      <c r="DU24" s="64"/>
    </row>
    <row r="25" spans="1:125" s="21" customFormat="1" ht="19.5" customHeight="1">
      <c r="A25" s="3" t="s">
        <v>37</v>
      </c>
      <c r="B25" s="3">
        <v>-5888.21964049991</v>
      </c>
      <c r="C25" s="3">
        <v>-4762.339091585514</v>
      </c>
      <c r="D25" s="4">
        <v>-8322.5</v>
      </c>
      <c r="E25" s="3">
        <v>-6155.1</v>
      </c>
      <c r="F25" s="3">
        <v>-8328.9</v>
      </c>
      <c r="G25" s="3">
        <v>-7891.500000000001</v>
      </c>
      <c r="H25" s="3">
        <v>-8576.594304205895</v>
      </c>
      <c r="I25" s="3">
        <v>-8942.3</v>
      </c>
      <c r="J25" s="3">
        <v>-8057.5</v>
      </c>
      <c r="K25" s="3">
        <v>-6321.4</v>
      </c>
      <c r="L25" s="3">
        <v>-12472.2</v>
      </c>
      <c r="M25" s="3">
        <v>-8410.5</v>
      </c>
      <c r="N25" s="60">
        <f aca="true" t="shared" si="12" ref="N25:N34">+SUM(B25:M25)</f>
        <v>-94129.05303629131</v>
      </c>
      <c r="O25" s="60">
        <f t="shared" si="11"/>
        <v>-107053.02415556001</v>
      </c>
      <c r="P25" s="60">
        <f>+SUM(AH25:AS25)</f>
        <v>-98568.00120777999</v>
      </c>
      <c r="Q25" s="60">
        <f>+SUM(AT25:BE25)</f>
        <v>-93558.13999999998</v>
      </c>
      <c r="R25" s="60">
        <f>+SUM(BF25:BQ25)</f>
        <v>-95265.84542020106</v>
      </c>
      <c r="S25" s="60">
        <f t="shared" si="4"/>
        <v>-93784.59009468435</v>
      </c>
      <c r="T25" s="60">
        <f t="shared" si="5"/>
        <v>-74406.18564483356</v>
      </c>
      <c r="U25" s="60">
        <v>-52942.14343180001</v>
      </c>
      <c r="V25" s="60">
        <v>-9561.041840240001</v>
      </c>
      <c r="W25" s="60">
        <v>-9186.37247475</v>
      </c>
      <c r="X25" s="60">
        <v>-6939.931673839999</v>
      </c>
      <c r="Y25" s="60">
        <v>-9728.671682400001</v>
      </c>
      <c r="Z25" s="60">
        <v>-9454.433946059999</v>
      </c>
      <c r="AA25" s="60">
        <v>-8407.57300369</v>
      </c>
      <c r="AB25" s="60">
        <v>-8517.593551729999</v>
      </c>
      <c r="AC25" s="60">
        <v>-5795.487872240001</v>
      </c>
      <c r="AD25" s="60">
        <v>-10854.946372530003</v>
      </c>
      <c r="AE25" s="60">
        <v>-10936.08515536</v>
      </c>
      <c r="AF25" s="60">
        <v>-8779.2936933</v>
      </c>
      <c r="AG25" s="60">
        <v>-8891.592889419999</v>
      </c>
      <c r="AH25" s="60">
        <v>-8577.70909977</v>
      </c>
      <c r="AI25" s="60">
        <v>-6019.7066484100005</v>
      </c>
      <c r="AJ25" s="60">
        <v>-8680.154168160001</v>
      </c>
      <c r="AK25" s="60">
        <v>-8789.62505237</v>
      </c>
      <c r="AL25" s="60">
        <v>-11714.54193326</v>
      </c>
      <c r="AM25" s="60">
        <v>-9216.28052476</v>
      </c>
      <c r="AN25" s="60">
        <v>-10582.50813011</v>
      </c>
      <c r="AO25" s="60">
        <v>-3502.8729015500003</v>
      </c>
      <c r="AP25" s="60">
        <v>-8234.71308449</v>
      </c>
      <c r="AQ25" s="60">
        <v>-6953.769517639999</v>
      </c>
      <c r="AR25" s="60">
        <v>-9127.138740600001</v>
      </c>
      <c r="AS25" s="60">
        <v>-7168.98140666</v>
      </c>
      <c r="AT25" s="60">
        <v>-10969.140000000001</v>
      </c>
      <c r="AU25" s="60">
        <v>-6437.119999999999</v>
      </c>
      <c r="AV25" s="60">
        <v>-8646.31</v>
      </c>
      <c r="AW25" s="60">
        <v>-5571.12</v>
      </c>
      <c r="AX25" s="60">
        <v>-11466.859999999999</v>
      </c>
      <c r="AY25" s="60">
        <v>-9463.67</v>
      </c>
      <c r="AZ25" s="60">
        <v>-9598.849999999999</v>
      </c>
      <c r="BA25" s="60">
        <v>-7462.69</v>
      </c>
      <c r="BB25" s="60">
        <v>-6163.280000000001</v>
      </c>
      <c r="BC25" s="60">
        <v>-4791.07</v>
      </c>
      <c r="BD25" s="60">
        <v>-5559.219999999998</v>
      </c>
      <c r="BE25" s="60">
        <v>-7428.81</v>
      </c>
      <c r="BF25" s="60">
        <v>-3957.2263769050396</v>
      </c>
      <c r="BG25" s="60">
        <v>-10513.869280458393</v>
      </c>
      <c r="BH25" s="60">
        <v>-7061.870881443017</v>
      </c>
      <c r="BI25" s="60">
        <v>-6516.7102300368915</v>
      </c>
      <c r="BJ25" s="60">
        <v>-6296.323977206893</v>
      </c>
      <c r="BK25" s="60">
        <v>-9598.733437858944</v>
      </c>
      <c r="BL25" s="60">
        <v>-6504.46613468877</v>
      </c>
      <c r="BM25" s="60">
        <v>-6325.7581285361375</v>
      </c>
      <c r="BN25" s="60">
        <v>-5675.987724337627</v>
      </c>
      <c r="BO25" s="60">
        <v>-17001.423937317486</v>
      </c>
      <c r="BP25" s="60">
        <v>-8933.0587875476</v>
      </c>
      <c r="BQ25" s="60">
        <v>-6880.416523864271</v>
      </c>
      <c r="BR25" s="60">
        <v>-8295.438351440176</v>
      </c>
      <c r="BS25" s="60">
        <v>-8149.9980318076705</v>
      </c>
      <c r="BT25" s="60">
        <v>-10753.018832970958</v>
      </c>
      <c r="BU25" s="60">
        <v>-8425.68663898</v>
      </c>
      <c r="BV25" s="60">
        <v>-6228.5104205200005</v>
      </c>
      <c r="BW25" s="60">
        <v>-9497.613602552265</v>
      </c>
      <c r="BX25" s="60">
        <v>-6728.695171849924</v>
      </c>
      <c r="BY25" s="60">
        <v>-7023.701933013745</v>
      </c>
      <c r="BZ25" s="60">
        <v>-6519.146189982862</v>
      </c>
      <c r="CA25" s="60">
        <v>-8570.678911822093</v>
      </c>
      <c r="CB25" s="60">
        <v>-8139.00817103093</v>
      </c>
      <c r="CC25" s="60">
        <v>-5453.093838713728</v>
      </c>
      <c r="CD25" s="60">
        <v>-7017.162587272959</v>
      </c>
      <c r="CE25" s="60">
        <v>-9276.716056355353</v>
      </c>
      <c r="CF25" s="60">
        <v>-5172.133209040476</v>
      </c>
      <c r="CG25" s="59">
        <v>-3422.2705505747526</v>
      </c>
      <c r="CH25" s="59">
        <v>-7174.708148717429</v>
      </c>
      <c r="CI25" s="59">
        <v>-5712.629529862763</v>
      </c>
      <c r="CJ25" s="59">
        <v>-7795.0099219769445</v>
      </c>
      <c r="CK25" s="60">
        <v>-4532.2240458775395</v>
      </c>
      <c r="CL25" s="60">
        <v>-7206.224709975172</v>
      </c>
      <c r="CM25" s="60">
        <v>-5880.829450610577</v>
      </c>
      <c r="CN25" s="60">
        <v>-5060.423507637242</v>
      </c>
      <c r="CO25" s="60">
        <v>-6155.853926932363</v>
      </c>
      <c r="CP25" s="60">
        <v>-9440.84674</v>
      </c>
      <c r="CQ25" s="60">
        <v>-7242.83662016</v>
      </c>
      <c r="CR25" s="60">
        <v>-6261.65302469</v>
      </c>
      <c r="CS25" s="60">
        <v>-2747.97469254</v>
      </c>
      <c r="CT25" s="60">
        <v>-2745.46227086</v>
      </c>
      <c r="CU25" s="60">
        <v>-2901.58433925</v>
      </c>
      <c r="CV25" s="60">
        <v>-2399.03861659</v>
      </c>
      <c r="CW25" s="60">
        <v>-2954.89710667</v>
      </c>
      <c r="CX25" s="60">
        <v>-5463.17744787</v>
      </c>
      <c r="CY25" s="60">
        <v>-3229.02101329</v>
      </c>
      <c r="CZ25" s="60">
        <v>-1446.62819499</v>
      </c>
      <c r="DA25" s="60">
        <v>-6109.02336489</v>
      </c>
      <c r="DB25" s="77">
        <v>-1311.4317764310347</v>
      </c>
      <c r="DC25" s="86">
        <v>-10351.40158530321</v>
      </c>
      <c r="DD25" s="77">
        <v>-4677.723918342666</v>
      </c>
      <c r="DE25" s="86">
        <v>-2479.5996639452305</v>
      </c>
      <c r="DF25" s="77">
        <v>-6022.323078983372</v>
      </c>
      <c r="DG25" s="86">
        <v>-10277.102138509406</v>
      </c>
      <c r="DH25" s="60">
        <v>-5270.358429639598</v>
      </c>
      <c r="DI25" s="60">
        <v>-5791.61946792994</v>
      </c>
      <c r="DJ25" s="60">
        <v>-4887.682761903535</v>
      </c>
      <c r="DK25" s="60">
        <v>-6987.65475434292</v>
      </c>
      <c r="DL25" s="60">
        <v>-5126.724485330162</v>
      </c>
      <c r="DM25" s="60">
        <v>-5610.547438075864</v>
      </c>
      <c r="DN25" s="73">
        <f t="shared" si="6"/>
        <v>-46833.12006691001</v>
      </c>
      <c r="DO25" s="73">
        <f t="shared" si="7"/>
        <v>-63183.622060661066</v>
      </c>
      <c r="DP25" s="64"/>
      <c r="DQ25" s="64"/>
      <c r="DR25" s="64"/>
      <c r="DS25" s="64"/>
      <c r="DT25" s="64"/>
      <c r="DU25" s="64"/>
    </row>
    <row r="26" spans="1:125" s="21" customFormat="1" ht="19.5" customHeight="1">
      <c r="A26" s="3" t="s">
        <v>38</v>
      </c>
      <c r="B26" s="3">
        <v>-2033.148955883916</v>
      </c>
      <c r="C26" s="3">
        <v>-4812.573882291006</v>
      </c>
      <c r="D26" s="4">
        <v>-3679.4</v>
      </c>
      <c r="E26" s="3">
        <v>-9496.3</v>
      </c>
      <c r="F26" s="3">
        <v>-7118.6</v>
      </c>
      <c r="G26" s="3">
        <v>-2168.4000000000005</v>
      </c>
      <c r="H26" s="3">
        <v>-3911.722089140824</v>
      </c>
      <c r="I26" s="3">
        <v>-1693.8</v>
      </c>
      <c r="J26" s="3">
        <v>-3064.8</v>
      </c>
      <c r="K26" s="3">
        <v>-2918.9</v>
      </c>
      <c r="L26" s="3">
        <v>-4034.5</v>
      </c>
      <c r="M26" s="3">
        <v>-3268.1</v>
      </c>
      <c r="N26" s="60">
        <f t="shared" si="12"/>
        <v>-48200.24492731575</v>
      </c>
      <c r="O26" s="60">
        <f t="shared" si="11"/>
        <v>-53057.44201665</v>
      </c>
      <c r="P26" s="60">
        <f>+SUM(AH26:AS26)</f>
        <v>-42693.58405293</v>
      </c>
      <c r="Q26" s="60">
        <f>+SUM(AT26:BE26)</f>
        <v>-42739.04</v>
      </c>
      <c r="R26" s="60">
        <f>+SUM(BF26:BQ26)</f>
        <v>-36282.71671323932</v>
      </c>
      <c r="S26" s="60">
        <f t="shared" si="4"/>
        <v>-33651.80052572797</v>
      </c>
      <c r="T26" s="60">
        <f t="shared" si="5"/>
        <v>-42285.11174545123</v>
      </c>
      <c r="U26" s="60">
        <v>-20821.874569839998</v>
      </c>
      <c r="V26" s="60">
        <v>-2428.5264884499998</v>
      </c>
      <c r="W26" s="60">
        <v>-3981.435602650001</v>
      </c>
      <c r="X26" s="60">
        <v>-3449.8211608099996</v>
      </c>
      <c r="Y26" s="60">
        <v>-4931.398688289999</v>
      </c>
      <c r="Z26" s="60">
        <v>-3891.02984886</v>
      </c>
      <c r="AA26" s="60">
        <v>-3328.23987049</v>
      </c>
      <c r="AB26" s="60">
        <v>-4229.04195043</v>
      </c>
      <c r="AC26" s="60">
        <v>-6275.755189500001</v>
      </c>
      <c r="AD26" s="60">
        <v>-5818.943511310001</v>
      </c>
      <c r="AE26" s="60">
        <v>-5716.5738826199995</v>
      </c>
      <c r="AF26" s="60">
        <v>-5182.036277619999</v>
      </c>
      <c r="AG26" s="60">
        <v>-3824.6395456200003</v>
      </c>
      <c r="AH26" s="60">
        <v>-3704.4968317499997</v>
      </c>
      <c r="AI26" s="60">
        <v>-4471.718227</v>
      </c>
      <c r="AJ26" s="60">
        <v>-4338.901105530001</v>
      </c>
      <c r="AK26" s="60">
        <v>-3732.3643705000004</v>
      </c>
      <c r="AL26" s="60">
        <v>-3797.8224937200002</v>
      </c>
      <c r="AM26" s="60">
        <v>-3022.48954359</v>
      </c>
      <c r="AN26" s="60">
        <v>-3211.1559550800002</v>
      </c>
      <c r="AO26" s="60">
        <v>-3281.43375659</v>
      </c>
      <c r="AP26" s="60">
        <v>-3512.44944257</v>
      </c>
      <c r="AQ26" s="60">
        <v>-3173.41224178</v>
      </c>
      <c r="AR26" s="60">
        <v>-3930.7655753100003</v>
      </c>
      <c r="AS26" s="60">
        <v>-2516.57450951</v>
      </c>
      <c r="AT26" s="60">
        <v>-2642.46</v>
      </c>
      <c r="AU26" s="60">
        <v>-4886.25</v>
      </c>
      <c r="AV26" s="60">
        <v>-3793.2000000000003</v>
      </c>
      <c r="AW26" s="60">
        <v>-3611.9300000000003</v>
      </c>
      <c r="AX26" s="60">
        <v>-3055.6200000000003</v>
      </c>
      <c r="AY26" s="60">
        <v>-3090.1899999999996</v>
      </c>
      <c r="AZ26" s="60">
        <v>-3290.8199999999997</v>
      </c>
      <c r="BA26" s="60">
        <v>-4005.63</v>
      </c>
      <c r="BB26" s="60">
        <v>-3144.54</v>
      </c>
      <c r="BC26" s="60">
        <v>-3198.0699999999997</v>
      </c>
      <c r="BD26" s="60">
        <v>-4726.08</v>
      </c>
      <c r="BE26" s="60">
        <v>-3294.2500000000005</v>
      </c>
      <c r="BF26" s="60">
        <v>-2925.364748214048</v>
      </c>
      <c r="BG26" s="60">
        <v>-3062.4455531008953</v>
      </c>
      <c r="BH26" s="60">
        <v>-3380.260292873763</v>
      </c>
      <c r="BI26" s="60">
        <v>-1262.9132978917828</v>
      </c>
      <c r="BJ26" s="60">
        <v>-3947.8760020299756</v>
      </c>
      <c r="BK26" s="60">
        <v>-3419.622050906613</v>
      </c>
      <c r="BL26" s="60">
        <v>-3461.9859658664323</v>
      </c>
      <c r="BM26" s="60">
        <v>-3136.9848858005353</v>
      </c>
      <c r="BN26" s="60">
        <v>-2831.4856373604994</v>
      </c>
      <c r="BO26" s="60">
        <v>-2721.682737051008</v>
      </c>
      <c r="BP26" s="60">
        <v>-3707.261059192026</v>
      </c>
      <c r="BQ26" s="60">
        <v>-2424.8344829517428</v>
      </c>
      <c r="BR26" s="60">
        <v>-2910.81733703081</v>
      </c>
      <c r="BS26" s="60">
        <v>-2743.5534871093614</v>
      </c>
      <c r="BT26" s="60">
        <v>-2223.9416022633486</v>
      </c>
      <c r="BU26" s="60">
        <v>-3125.9719529900003</v>
      </c>
      <c r="BV26" s="60">
        <v>-2359.86111413</v>
      </c>
      <c r="BW26" s="60">
        <v>-2269.2548408285616</v>
      </c>
      <c r="BX26" s="60">
        <v>-2587.0122600319987</v>
      </c>
      <c r="BY26" s="60">
        <v>-3903.8975644637235</v>
      </c>
      <c r="BZ26" s="60">
        <v>-3553.348605291463</v>
      </c>
      <c r="CA26" s="60">
        <v>-3462.2141244705035</v>
      </c>
      <c r="CB26" s="60">
        <v>-2890.6632455041067</v>
      </c>
      <c r="CC26" s="60">
        <v>-1621.2643916140942</v>
      </c>
      <c r="CD26" s="60">
        <v>-2248.494664097651</v>
      </c>
      <c r="CE26" s="60">
        <v>-3079.2854971788274</v>
      </c>
      <c r="CF26" s="60">
        <v>-3326.894190608363</v>
      </c>
      <c r="CG26" s="59">
        <v>-3205.9920427186216</v>
      </c>
      <c r="CH26" s="59">
        <v>-2673.204340564942</v>
      </c>
      <c r="CI26" s="59">
        <v>-3431.0003389122535</v>
      </c>
      <c r="CJ26" s="59">
        <v>-3095.1469140641625</v>
      </c>
      <c r="CK26" s="60">
        <v>-4444.216051120422</v>
      </c>
      <c r="CL26" s="60">
        <v>-4818.401201508972</v>
      </c>
      <c r="CM26" s="60">
        <v>-4993.632958163442</v>
      </c>
      <c r="CN26" s="60">
        <v>-3943.1230142501536</v>
      </c>
      <c r="CO26" s="60">
        <v>-3025.720532263422</v>
      </c>
      <c r="CP26" s="60">
        <v>-3126.343425</v>
      </c>
      <c r="CQ26" s="60">
        <v>-2695.57854442</v>
      </c>
      <c r="CR26" s="60">
        <v>-2255.97012078</v>
      </c>
      <c r="CS26" s="60">
        <v>-772.5704455</v>
      </c>
      <c r="CT26" s="60">
        <v>-759.60866097</v>
      </c>
      <c r="CU26" s="60">
        <v>-790.82183875</v>
      </c>
      <c r="CV26" s="60">
        <v>-781.19306701</v>
      </c>
      <c r="CW26" s="60">
        <v>-1373.24365652</v>
      </c>
      <c r="CX26" s="60">
        <v>-1668.97920756</v>
      </c>
      <c r="CY26" s="60">
        <v>-2012.04449627</v>
      </c>
      <c r="CZ26" s="60">
        <v>-2595.4407587</v>
      </c>
      <c r="DA26" s="60">
        <v>-1990.08034836</v>
      </c>
      <c r="DB26" s="77">
        <v>-4250.870821379221</v>
      </c>
      <c r="DC26" s="86">
        <v>-1818.6974581691125</v>
      </c>
      <c r="DD26" s="77">
        <v>-2244.9302258241883</v>
      </c>
      <c r="DE26" s="86">
        <v>-2277.2278643504023</v>
      </c>
      <c r="DF26" s="77">
        <v>-2597.3780710277206</v>
      </c>
      <c r="DG26" s="86">
        <v>-2619.213954803213</v>
      </c>
      <c r="DH26" s="60">
        <v>-2278.3299057842455</v>
      </c>
      <c r="DI26" s="60">
        <v>-3157.492947915856</v>
      </c>
      <c r="DJ26" s="60">
        <v>-3678.2472771129646</v>
      </c>
      <c r="DK26" s="60">
        <v>-3852.96317653053</v>
      </c>
      <c r="DL26" s="60">
        <v>-4146.871747777358</v>
      </c>
      <c r="DM26" s="60">
        <v>-3312.434040546031</v>
      </c>
      <c r="DN26" s="73">
        <f t="shared" si="6"/>
        <v>-18831.79422148</v>
      </c>
      <c r="DO26" s="73">
        <f t="shared" si="7"/>
        <v>-32922.223450674814</v>
      </c>
      <c r="DP26" s="64"/>
      <c r="DQ26" s="64"/>
      <c r="DR26" s="64"/>
      <c r="DS26" s="64"/>
      <c r="DT26" s="64"/>
      <c r="DU26" s="64"/>
    </row>
    <row r="27" spans="1:125" s="21" customFormat="1" ht="19.5" customHeight="1">
      <c r="A27" s="3" t="s">
        <v>39</v>
      </c>
      <c r="B27" s="3">
        <v>181.27830911846291</v>
      </c>
      <c r="C27" s="3">
        <v>-987.354523640317</v>
      </c>
      <c r="D27" s="4">
        <v>-512.3</v>
      </c>
      <c r="E27" s="3">
        <v>281.1</v>
      </c>
      <c r="F27" s="3">
        <v>382</v>
      </c>
      <c r="G27" s="3">
        <v>2795.4</v>
      </c>
      <c r="H27" s="3">
        <v>1487.462335549421</v>
      </c>
      <c r="I27" s="3">
        <v>3012.6</v>
      </c>
      <c r="J27" s="3">
        <v>1462.8</v>
      </c>
      <c r="K27" s="3">
        <v>136.7</v>
      </c>
      <c r="L27" s="3">
        <v>1465.3</v>
      </c>
      <c r="M27" s="3">
        <v>2070.8</v>
      </c>
      <c r="N27" s="60">
        <f t="shared" si="12"/>
        <v>11775.786121027566</v>
      </c>
      <c r="O27" s="60">
        <f t="shared" si="11"/>
        <v>4648.648033639998</v>
      </c>
      <c r="P27" s="60">
        <f>+SUM(AH27:AS27)</f>
        <v>539.1685263999998</v>
      </c>
      <c r="Q27" s="60">
        <f>+SUM(AT27:BE27)</f>
        <v>-2933.2000000000003</v>
      </c>
      <c r="R27" s="60">
        <f>+SUM(BF27:BQ27)</f>
        <v>-8429.02720188609</v>
      </c>
      <c r="S27" s="60">
        <f t="shared" si="4"/>
        <v>-7861.6253803466825</v>
      </c>
      <c r="T27" s="60">
        <f t="shared" si="5"/>
        <v>-12513.221660181744</v>
      </c>
      <c r="U27" s="60">
        <v>-11048.458760710002</v>
      </c>
      <c r="V27" s="60">
        <v>2321.71313456</v>
      </c>
      <c r="W27" s="60">
        <v>3304.6913304399995</v>
      </c>
      <c r="X27" s="60">
        <v>1415.6313312900002</v>
      </c>
      <c r="Y27" s="60">
        <v>-629.0988199299999</v>
      </c>
      <c r="Z27" s="60">
        <v>2781.4102358999994</v>
      </c>
      <c r="AA27" s="60">
        <v>2417.51694591</v>
      </c>
      <c r="AB27" s="60">
        <v>-3141.4490001800004</v>
      </c>
      <c r="AC27" s="60">
        <v>279.90679095999985</v>
      </c>
      <c r="AD27" s="60">
        <v>-2515.87302422</v>
      </c>
      <c r="AE27" s="60">
        <v>-1820.03790267</v>
      </c>
      <c r="AF27" s="60">
        <v>-108.00586918999988</v>
      </c>
      <c r="AG27" s="60">
        <v>342.24288077000006</v>
      </c>
      <c r="AH27" s="60">
        <v>333.26976547000004</v>
      </c>
      <c r="AI27" s="60">
        <v>1162.95323877</v>
      </c>
      <c r="AJ27" s="60">
        <v>-1093.9006411700002</v>
      </c>
      <c r="AK27" s="60">
        <v>-69.94014936000008</v>
      </c>
      <c r="AL27" s="60">
        <v>555.6488610499998</v>
      </c>
      <c r="AM27" s="60">
        <v>297.93043363000004</v>
      </c>
      <c r="AN27" s="60">
        <v>-621.52393371</v>
      </c>
      <c r="AO27" s="60">
        <v>-275.2517209399998</v>
      </c>
      <c r="AP27" s="60">
        <v>237.13624688999994</v>
      </c>
      <c r="AQ27" s="60">
        <v>1103.9697219299999</v>
      </c>
      <c r="AR27" s="60">
        <v>16.116623740000023</v>
      </c>
      <c r="AS27" s="60">
        <v>-1107.2399199</v>
      </c>
      <c r="AT27" s="60">
        <v>-294.26</v>
      </c>
      <c r="AU27" s="60">
        <v>368.8900000000001</v>
      </c>
      <c r="AV27" s="60">
        <v>-674.7700000000001</v>
      </c>
      <c r="AW27" s="60">
        <v>56.62000000000012</v>
      </c>
      <c r="AX27" s="60">
        <v>698.1800000000001</v>
      </c>
      <c r="AY27" s="60">
        <v>-346.86</v>
      </c>
      <c r="AZ27" s="60">
        <v>-183.62999999999994</v>
      </c>
      <c r="BA27" s="60">
        <v>-172.92</v>
      </c>
      <c r="BB27" s="60">
        <v>-251.76999999999998</v>
      </c>
      <c r="BC27" s="60">
        <v>-446.3300000000001</v>
      </c>
      <c r="BD27" s="60">
        <v>-1243.3400000000001</v>
      </c>
      <c r="BE27" s="60">
        <v>-443.0100000000001</v>
      </c>
      <c r="BF27" s="60">
        <v>-180.04460654815603</v>
      </c>
      <c r="BG27" s="60">
        <v>-695.5359362516649</v>
      </c>
      <c r="BH27" s="60">
        <v>-218.63835129049903</v>
      </c>
      <c r="BI27" s="60">
        <v>-900.5588046958201</v>
      </c>
      <c r="BJ27" s="60">
        <v>-1430.077133569105</v>
      </c>
      <c r="BK27" s="60">
        <v>-1292.540070294132</v>
      </c>
      <c r="BL27" s="60">
        <v>-1087.0936929393858</v>
      </c>
      <c r="BM27" s="60">
        <v>-1595.6207138629397</v>
      </c>
      <c r="BN27" s="60">
        <v>-546.855760132329</v>
      </c>
      <c r="BO27" s="60">
        <v>166.43261387447</v>
      </c>
      <c r="BP27" s="60">
        <v>-381.81445297595496</v>
      </c>
      <c r="BQ27" s="60">
        <v>-266.68029320057394</v>
      </c>
      <c r="BR27" s="60">
        <v>-825.8229609829172</v>
      </c>
      <c r="BS27" s="60">
        <v>-551.2590823177959</v>
      </c>
      <c r="BT27" s="60">
        <v>-899.8373187817201</v>
      </c>
      <c r="BU27" s="60">
        <v>-1489.0053910699999</v>
      </c>
      <c r="BV27" s="60">
        <v>237.12101484000004</v>
      </c>
      <c r="BW27" s="60">
        <v>-98.61933718969408</v>
      </c>
      <c r="BX27" s="60">
        <v>502.99371131445696</v>
      </c>
      <c r="BY27" s="60">
        <v>163.4054742256015</v>
      </c>
      <c r="BZ27" s="60">
        <v>-735.8570904637202</v>
      </c>
      <c r="CA27" s="60">
        <v>-335.422064062608</v>
      </c>
      <c r="CB27" s="60">
        <v>-2350.354119955296</v>
      </c>
      <c r="CC27" s="60">
        <v>-1478.968215902989</v>
      </c>
      <c r="CD27" s="60">
        <v>-697.4126740324762</v>
      </c>
      <c r="CE27" s="60">
        <v>-3367.245512542081</v>
      </c>
      <c r="CF27" s="60">
        <v>-1608.4127034961339</v>
      </c>
      <c r="CG27" s="59">
        <v>-809.870850039028</v>
      </c>
      <c r="CH27" s="59">
        <v>-1860.999514855012</v>
      </c>
      <c r="CI27" s="59">
        <v>329.59547010783604</v>
      </c>
      <c r="CJ27" s="59">
        <v>-2038.2032352849417</v>
      </c>
      <c r="CK27" s="60">
        <v>-297.156498646532</v>
      </c>
      <c r="CL27" s="60">
        <v>-1483.414629110516</v>
      </c>
      <c r="CM27" s="60">
        <v>767.366998148798</v>
      </c>
      <c r="CN27" s="60">
        <v>-482.53720256398105</v>
      </c>
      <c r="CO27" s="60">
        <v>-964.931307867677</v>
      </c>
      <c r="CP27" s="60">
        <v>-1196.378111</v>
      </c>
      <c r="CQ27" s="60">
        <v>41.91296531</v>
      </c>
      <c r="CR27" s="60">
        <v>-1957.60125634</v>
      </c>
      <c r="CS27" s="60">
        <v>-594.11460435</v>
      </c>
      <c r="CT27" s="60">
        <v>-452.87765989</v>
      </c>
      <c r="CU27" s="60">
        <v>-2344.38727866</v>
      </c>
      <c r="CV27" s="60">
        <v>140.724326</v>
      </c>
      <c r="CW27" s="60">
        <v>-264.7194561</v>
      </c>
      <c r="CX27" s="60">
        <v>-1784.07332395</v>
      </c>
      <c r="CY27" s="60">
        <v>-406.7878206</v>
      </c>
      <c r="CZ27" s="60">
        <v>-770.89097148</v>
      </c>
      <c r="DA27" s="60">
        <v>-1459.26556965</v>
      </c>
      <c r="DB27" s="77">
        <v>-1063.1658768263692</v>
      </c>
      <c r="DC27" s="86">
        <v>-2427.799471128662</v>
      </c>
      <c r="DD27" s="77">
        <v>7.345615185954772</v>
      </c>
      <c r="DE27" s="86">
        <v>20.366250314514435</v>
      </c>
      <c r="DF27" s="77">
        <v>-668.193331196006</v>
      </c>
      <c r="DG27" s="86">
        <v>-1912.8115872080232</v>
      </c>
      <c r="DH27" s="60">
        <v>-792.3100711337951</v>
      </c>
      <c r="DI27" s="60">
        <v>-1283.2766043485242</v>
      </c>
      <c r="DJ27" s="60">
        <v>-1159.0404915215427</v>
      </c>
      <c r="DK27" s="60">
        <v>-1352.276076511228</v>
      </c>
      <c r="DL27" s="60">
        <v>-429.8910130039333</v>
      </c>
      <c r="DM27" s="60">
        <v>-1969.6634761128344</v>
      </c>
      <c r="DN27" s="73">
        <f t="shared" si="6"/>
        <v>-9589.193191060001</v>
      </c>
      <c r="DO27" s="73">
        <f t="shared" si="7"/>
        <v>-11061.052657377615</v>
      </c>
      <c r="DP27" s="64"/>
      <c r="DQ27" s="64"/>
      <c r="DR27" s="64"/>
      <c r="DS27" s="64"/>
      <c r="DT27" s="64"/>
      <c r="DU27" s="64"/>
    </row>
    <row r="28" spans="1:125" s="21" customFormat="1" ht="19.5" customHeight="1">
      <c r="A28" s="3" t="s">
        <v>40</v>
      </c>
      <c r="B28" s="3">
        <v>734.08019075</v>
      </c>
      <c r="C28" s="3">
        <v>151.739383252047</v>
      </c>
      <c r="D28" s="4">
        <v>0</v>
      </c>
      <c r="E28" s="3">
        <v>655.1</v>
      </c>
      <c r="F28" s="3">
        <v>247.1</v>
      </c>
      <c r="G28" s="3">
        <v>117.7</v>
      </c>
      <c r="H28" s="3">
        <v>350.989598652296</v>
      </c>
      <c r="I28" s="3">
        <v>7.8</v>
      </c>
      <c r="J28" s="3">
        <v>976.9</v>
      </c>
      <c r="K28" s="3">
        <v>1720</v>
      </c>
      <c r="L28" s="3">
        <v>1293.9</v>
      </c>
      <c r="M28" s="3">
        <v>0</v>
      </c>
      <c r="N28" s="60">
        <f t="shared" si="12"/>
        <v>6255.309172654343</v>
      </c>
      <c r="O28" s="60">
        <f t="shared" si="11"/>
        <v>-6771.77897059</v>
      </c>
      <c r="P28" s="60">
        <f aca="true" t="shared" si="13" ref="P28:P33">+SUM(AH28:AS28)</f>
        <v>-2760.1362260599994</v>
      </c>
      <c r="Q28" s="60">
        <f aca="true" t="shared" si="14" ref="Q28:Q33">+SUM(AT28:BE28)</f>
        <v>-1643.96</v>
      </c>
      <c r="R28" s="60">
        <f aca="true" t="shared" si="15" ref="R28:R33">+SUM(BF28:BQ28)</f>
        <v>-3388.3108565994494</v>
      </c>
      <c r="S28" s="60">
        <f t="shared" si="4"/>
        <v>-921.4781838312739</v>
      </c>
      <c r="T28" s="60">
        <f t="shared" si="5"/>
        <v>-29594.728105923194</v>
      </c>
      <c r="U28" s="60">
        <v>-21904.297628069995</v>
      </c>
      <c r="V28" s="60">
        <v>-874.43142755</v>
      </c>
      <c r="W28" s="60">
        <v>0</v>
      </c>
      <c r="X28" s="60">
        <v>0</v>
      </c>
      <c r="Y28" s="60">
        <v>-1292.6867623599999</v>
      </c>
      <c r="Z28" s="60">
        <v>0</v>
      </c>
      <c r="AA28" s="60">
        <v>-665.0544242000001</v>
      </c>
      <c r="AB28" s="60">
        <v>-539.12884729</v>
      </c>
      <c r="AC28" s="60">
        <v>-974.61171503</v>
      </c>
      <c r="AD28" s="60">
        <v>-654.87011306</v>
      </c>
      <c r="AE28" s="60">
        <v>-788.16969129</v>
      </c>
      <c r="AF28" s="60">
        <v>-26.71446998</v>
      </c>
      <c r="AG28" s="60">
        <v>-956.11151983</v>
      </c>
      <c r="AH28" s="60">
        <v>-677.53030433</v>
      </c>
      <c r="AI28" s="60">
        <v>-506.11632921</v>
      </c>
      <c r="AJ28" s="60">
        <v>-393.9016078</v>
      </c>
      <c r="AK28" s="60">
        <v>-295.31030918</v>
      </c>
      <c r="AL28" s="60">
        <v>-261.89371799</v>
      </c>
      <c r="AM28" s="60">
        <v>-255.80637778</v>
      </c>
      <c r="AN28" s="60">
        <v>0</v>
      </c>
      <c r="AO28" s="60">
        <v>0</v>
      </c>
      <c r="AP28" s="60">
        <v>-62.929854909999996</v>
      </c>
      <c r="AQ28" s="60">
        <v>0</v>
      </c>
      <c r="AR28" s="60">
        <v>0</v>
      </c>
      <c r="AS28" s="60">
        <v>-306.64772486000004</v>
      </c>
      <c r="AT28" s="60">
        <v>-299.59</v>
      </c>
      <c r="AU28" s="60">
        <v>-270.49</v>
      </c>
      <c r="AV28" s="60">
        <v>0</v>
      </c>
      <c r="AW28" s="60">
        <v>-518.45</v>
      </c>
      <c r="AX28" s="60">
        <v>-189.57</v>
      </c>
      <c r="AY28" s="60">
        <v>0</v>
      </c>
      <c r="AZ28" s="60">
        <v>0</v>
      </c>
      <c r="BA28" s="60">
        <v>0</v>
      </c>
      <c r="BB28" s="60">
        <v>0</v>
      </c>
      <c r="BC28" s="60">
        <v>-187.2</v>
      </c>
      <c r="BD28" s="60">
        <v>0</v>
      </c>
      <c r="BE28" s="60">
        <v>-178.66</v>
      </c>
      <c r="BF28" s="60">
        <v>-178.700994805</v>
      </c>
      <c r="BG28" s="60">
        <v>0</v>
      </c>
      <c r="BH28" s="60">
        <v>-60.40656</v>
      </c>
      <c r="BI28" s="60">
        <v>-85.54008</v>
      </c>
      <c r="BJ28" s="60">
        <v>0</v>
      </c>
      <c r="BK28" s="60">
        <v>-1379.584</v>
      </c>
      <c r="BL28" s="60">
        <v>-50.011166977</v>
      </c>
      <c r="BM28" s="60">
        <v>0</v>
      </c>
      <c r="BN28" s="60">
        <v>0</v>
      </c>
      <c r="BO28" s="60">
        <v>-333.7093041474</v>
      </c>
      <c r="BP28" s="60">
        <v>-848.4228140056</v>
      </c>
      <c r="BQ28" s="60">
        <v>-451.93593666444906</v>
      </c>
      <c r="BR28" s="60">
        <v>-364.94863739722393</v>
      </c>
      <c r="BS28" s="60">
        <v>-745.89947836</v>
      </c>
      <c r="BT28" s="60">
        <v>895.7360554445801</v>
      </c>
      <c r="BU28" s="60">
        <v>-12.806709960000001</v>
      </c>
      <c r="BV28" s="60">
        <v>0</v>
      </c>
      <c r="BW28" s="60">
        <v>-107.6632644</v>
      </c>
      <c r="BX28" s="60">
        <v>0</v>
      </c>
      <c r="BY28" s="60">
        <v>-21.204967</v>
      </c>
      <c r="BZ28" s="60">
        <v>725.55296429236</v>
      </c>
      <c r="CA28" s="60">
        <v>-468.65747575099</v>
      </c>
      <c r="CB28" s="60">
        <v>-370.4463647</v>
      </c>
      <c r="CC28" s="60">
        <v>-451.140306</v>
      </c>
      <c r="CD28" s="60">
        <v>-8596.411458787084</v>
      </c>
      <c r="CE28" s="60">
        <v>-1265.0202653467502</v>
      </c>
      <c r="CF28" s="60">
        <v>-557.7927806984001</v>
      </c>
      <c r="CG28" s="59">
        <v>-854.121372173358</v>
      </c>
      <c r="CH28" s="59">
        <v>0</v>
      </c>
      <c r="CI28" s="59">
        <v>-12945.583459705402</v>
      </c>
      <c r="CJ28" s="59">
        <v>-759.3288366121859</v>
      </c>
      <c r="CK28" s="60">
        <v>-1826.908582122836</v>
      </c>
      <c r="CL28" s="60">
        <v>-123.408124684876</v>
      </c>
      <c r="CM28" s="60">
        <v>0</v>
      </c>
      <c r="CN28" s="60">
        <v>-1329.2195882574292</v>
      </c>
      <c r="CO28" s="60">
        <v>-1336.9336375348719</v>
      </c>
      <c r="CP28" s="60">
        <v>284.38136</v>
      </c>
      <c r="CQ28" s="60">
        <v>0</v>
      </c>
      <c r="CR28" s="60">
        <v>-3644.51400382</v>
      </c>
      <c r="CS28" s="60">
        <v>-1966.84511512</v>
      </c>
      <c r="CT28" s="60">
        <v>-931.81110439</v>
      </c>
      <c r="CU28" s="60">
        <v>-2324.18895403</v>
      </c>
      <c r="CV28" s="60">
        <v>-1499.36541762</v>
      </c>
      <c r="CW28" s="60">
        <v>-1904.04174185</v>
      </c>
      <c r="CX28" s="60">
        <v>-3578.80832659</v>
      </c>
      <c r="CY28" s="60">
        <v>-2067.84519077</v>
      </c>
      <c r="CZ28" s="60">
        <v>-857.82698367</v>
      </c>
      <c r="DA28" s="60">
        <v>-3413.43215021</v>
      </c>
      <c r="DB28" s="77">
        <v>-3902.9660102632997</v>
      </c>
      <c r="DC28" s="86">
        <v>-4843.06819636036</v>
      </c>
      <c r="DD28" s="77">
        <v>-3390.302603190115</v>
      </c>
      <c r="DE28" s="86">
        <v>-5449.971992812755</v>
      </c>
      <c r="DF28" s="77">
        <v>-1150.12547925703</v>
      </c>
      <c r="DG28" s="86">
        <v>-5224.996134905502</v>
      </c>
      <c r="DH28" s="60">
        <v>-3582.9173294824755</v>
      </c>
      <c r="DI28" s="60">
        <v>-10323.68900788818</v>
      </c>
      <c r="DJ28" s="60">
        <v>-3768.109444658876</v>
      </c>
      <c r="DK28" s="60">
        <v>-4559.489322313652</v>
      </c>
      <c r="DL28" s="60">
        <v>-4755.728927016255</v>
      </c>
      <c r="DM28" s="60">
        <v>-13424.793160684561</v>
      </c>
      <c r="DN28" s="73">
        <f t="shared" si="6"/>
        <v>-18490.865477859996</v>
      </c>
      <c r="DO28" s="73">
        <f t="shared" si="7"/>
        <v>-50951.364448148495</v>
      </c>
      <c r="DP28" s="64"/>
      <c r="DQ28" s="64"/>
      <c r="DR28" s="64"/>
      <c r="DS28" s="64"/>
      <c r="DT28" s="64"/>
      <c r="DU28" s="64"/>
    </row>
    <row r="29" spans="1:125" s="21" customFormat="1" ht="19.5" customHeight="1">
      <c r="A29" s="3" t="s">
        <v>41</v>
      </c>
      <c r="B29" s="3">
        <v>420.46100312938506</v>
      </c>
      <c r="C29" s="3">
        <v>-320.932815436887</v>
      </c>
      <c r="D29" s="4">
        <v>-14.8</v>
      </c>
      <c r="E29" s="3">
        <v>-72</v>
      </c>
      <c r="F29" s="3">
        <v>-229</v>
      </c>
      <c r="G29" s="3">
        <v>602.1</v>
      </c>
      <c r="H29" s="3">
        <v>30.00377200674901</v>
      </c>
      <c r="I29" s="3">
        <v>153.3</v>
      </c>
      <c r="J29" s="3">
        <v>-343.2</v>
      </c>
      <c r="K29" s="3">
        <v>-162.7</v>
      </c>
      <c r="L29" s="3">
        <v>-511.6</v>
      </c>
      <c r="M29" s="3">
        <v>-515.6</v>
      </c>
      <c r="N29" s="60">
        <f t="shared" si="12"/>
        <v>-963.9680403007529</v>
      </c>
      <c r="O29" s="60">
        <f t="shared" si="11"/>
        <v>-3267.4294918100004</v>
      </c>
      <c r="P29" s="60">
        <f t="shared" si="13"/>
        <v>-1771.10981524</v>
      </c>
      <c r="Q29" s="60">
        <f t="shared" si="14"/>
        <v>-1539.41</v>
      </c>
      <c r="R29" s="60">
        <f t="shared" si="15"/>
        <v>-2512.4422890583496</v>
      </c>
      <c r="S29" s="60">
        <f t="shared" si="4"/>
        <v>-678.6314122369823</v>
      </c>
      <c r="T29" s="60">
        <f t="shared" si="5"/>
        <v>136.45333820763074</v>
      </c>
      <c r="U29" s="60">
        <v>3118.8580642800002</v>
      </c>
      <c r="V29" s="60">
        <v>-134.76695192999998</v>
      </c>
      <c r="W29" s="60">
        <v>-274.81570820999997</v>
      </c>
      <c r="X29" s="60">
        <v>-562.64977842</v>
      </c>
      <c r="Y29" s="60">
        <v>-139.4448467</v>
      </c>
      <c r="Z29" s="60">
        <v>8.963891079999996</v>
      </c>
      <c r="AA29" s="60">
        <v>-805.62828778</v>
      </c>
      <c r="AB29" s="60">
        <v>-214.72424223999997</v>
      </c>
      <c r="AC29" s="60">
        <v>-71.64592892</v>
      </c>
      <c r="AD29" s="60">
        <v>-605.49829579</v>
      </c>
      <c r="AE29" s="60">
        <v>-171.77689284999997</v>
      </c>
      <c r="AF29" s="60">
        <v>-194.87510824</v>
      </c>
      <c r="AG29" s="60">
        <v>-100.56734181</v>
      </c>
      <c r="AH29" s="60">
        <v>80.80479801</v>
      </c>
      <c r="AI29" s="60">
        <v>6.711603440000005</v>
      </c>
      <c r="AJ29" s="60">
        <v>-393.85726059999996</v>
      </c>
      <c r="AK29" s="60">
        <v>-85.87348717</v>
      </c>
      <c r="AL29" s="60">
        <v>64.84856713999999</v>
      </c>
      <c r="AM29" s="60">
        <v>-106.69801094</v>
      </c>
      <c r="AN29" s="60">
        <v>-200.64456303999998</v>
      </c>
      <c r="AO29" s="60">
        <v>-183.68060008999998</v>
      </c>
      <c r="AP29" s="60">
        <v>-363.06630836000005</v>
      </c>
      <c r="AQ29" s="60">
        <v>29.744618739999993</v>
      </c>
      <c r="AR29" s="60">
        <v>-335.0774525</v>
      </c>
      <c r="AS29" s="60">
        <v>-284.32171987000004</v>
      </c>
      <c r="AT29" s="60">
        <v>-16.950000000000003</v>
      </c>
      <c r="AU29" s="60">
        <v>-111.73000000000002</v>
      </c>
      <c r="AV29" s="60">
        <v>-80.32999999999998</v>
      </c>
      <c r="AW29" s="60">
        <v>9.659999999999982</v>
      </c>
      <c r="AX29" s="60">
        <v>-898.24</v>
      </c>
      <c r="AY29" s="60">
        <v>-1.3100000000000023</v>
      </c>
      <c r="AZ29" s="60">
        <v>729.54</v>
      </c>
      <c r="BA29" s="60">
        <v>59.559999999999995</v>
      </c>
      <c r="BB29" s="60">
        <v>9</v>
      </c>
      <c r="BC29" s="60">
        <v>31.409999999999997</v>
      </c>
      <c r="BD29" s="60">
        <v>-1213.85</v>
      </c>
      <c r="BE29" s="60">
        <v>-56.16999999999999</v>
      </c>
      <c r="BF29" s="60">
        <v>-61.68902123864599</v>
      </c>
      <c r="BG29" s="60">
        <v>-283.112520667222</v>
      </c>
      <c r="BH29" s="60">
        <v>39.46177991032401</v>
      </c>
      <c r="BI29" s="60">
        <v>-203.06238262873802</v>
      </c>
      <c r="BJ29" s="60">
        <v>117.43230056708201</v>
      </c>
      <c r="BK29" s="60">
        <v>-504.78652534620903</v>
      </c>
      <c r="BL29" s="60">
        <v>-358.71573738500496</v>
      </c>
      <c r="BM29" s="60">
        <v>58.13118425448002</v>
      </c>
      <c r="BN29" s="60">
        <v>-61.087138144947005</v>
      </c>
      <c r="BO29" s="60">
        <v>-416.46222702160196</v>
      </c>
      <c r="BP29" s="60">
        <v>-619.9021885484359</v>
      </c>
      <c r="BQ29" s="60">
        <v>-218.64981280943098</v>
      </c>
      <c r="BR29" s="60">
        <v>-22.593745171089978</v>
      </c>
      <c r="BS29" s="60">
        <v>-135.47330929761705</v>
      </c>
      <c r="BT29" s="60">
        <v>-284.67975482470905</v>
      </c>
      <c r="BU29" s="60">
        <v>-27.668640549999992</v>
      </c>
      <c r="BV29" s="60">
        <v>-37.5510895</v>
      </c>
      <c r="BW29" s="60">
        <v>-407.99055482935796</v>
      </c>
      <c r="BX29" s="60">
        <v>66.78057769447503</v>
      </c>
      <c r="BY29" s="60">
        <v>120.73998095435965</v>
      </c>
      <c r="BZ29" s="60">
        <v>40.80215841834801</v>
      </c>
      <c r="CA29" s="60">
        <v>159.69207039803393</v>
      </c>
      <c r="CB29" s="60">
        <v>-64.00387678456299</v>
      </c>
      <c r="CC29" s="60">
        <v>-86.68522874486199</v>
      </c>
      <c r="CD29" s="60">
        <v>92.574807093794</v>
      </c>
      <c r="CE29" s="60">
        <v>-63.20027992244539</v>
      </c>
      <c r="CF29" s="60">
        <v>8.468866693516986</v>
      </c>
      <c r="CG29" s="59">
        <v>249.35593002249394</v>
      </c>
      <c r="CH29" s="59">
        <v>73.2031502488968</v>
      </c>
      <c r="CI29" s="59">
        <v>-46.56569051016001</v>
      </c>
      <c r="CJ29" s="59">
        <v>-381.432664188469</v>
      </c>
      <c r="CK29" s="60">
        <v>648.041535248848</v>
      </c>
      <c r="CL29" s="60">
        <v>-299.512637720347</v>
      </c>
      <c r="CM29" s="60">
        <v>-81.30958846096053</v>
      </c>
      <c r="CN29" s="60">
        <v>264.49234364307705</v>
      </c>
      <c r="CO29" s="60">
        <v>-327.6624339406141</v>
      </c>
      <c r="CP29" s="60">
        <v>-104.686436</v>
      </c>
      <c r="CQ29" s="60">
        <v>-556.09873136</v>
      </c>
      <c r="CR29" s="60">
        <v>99.00747791</v>
      </c>
      <c r="CS29" s="60">
        <v>85.43409564</v>
      </c>
      <c r="CT29" s="60">
        <v>185.02718699</v>
      </c>
      <c r="CU29" s="60">
        <v>122.98198071</v>
      </c>
      <c r="CV29" s="60">
        <v>118.43449824</v>
      </c>
      <c r="CW29" s="60">
        <v>202.03333618</v>
      </c>
      <c r="CX29" s="60">
        <v>2653.05831327</v>
      </c>
      <c r="CY29" s="60">
        <v>-84.00750545</v>
      </c>
      <c r="CZ29" s="60">
        <v>100.49330773</v>
      </c>
      <c r="DA29" s="60">
        <v>297.18054042</v>
      </c>
      <c r="DB29" s="77">
        <v>268.9348952487436</v>
      </c>
      <c r="DC29" s="86">
        <v>244.91699390510504</v>
      </c>
      <c r="DD29" s="77">
        <v>405.32775476945307</v>
      </c>
      <c r="DE29" s="86">
        <v>141.98768053003374</v>
      </c>
      <c r="DF29" s="77">
        <v>-262.48395778002805</v>
      </c>
      <c r="DG29" s="86">
        <v>78.11351505450808</v>
      </c>
      <c r="DH29" s="60">
        <v>81.93658684314998</v>
      </c>
      <c r="DI29" s="60">
        <v>1372.862247155001</v>
      </c>
      <c r="DJ29" s="60">
        <v>344.26859921648366</v>
      </c>
      <c r="DK29" s="60">
        <v>1098.1642337581072</v>
      </c>
      <c r="DL29" s="60">
        <v>155.58459088233198</v>
      </c>
      <c r="DM29" s="60">
        <v>150.3372776655046</v>
      </c>
      <c r="DN29" s="73">
        <f t="shared" si="6"/>
        <v>2821.6775238600003</v>
      </c>
      <c r="DO29" s="73">
        <f t="shared" si="7"/>
        <v>3929.6131395828897</v>
      </c>
      <c r="DP29" s="64"/>
      <c r="DQ29" s="64"/>
      <c r="DR29" s="64"/>
      <c r="DS29" s="64"/>
      <c r="DT29" s="64"/>
      <c r="DU29" s="64"/>
    </row>
    <row r="30" spans="1:125" ht="19.5" customHeight="1">
      <c r="A30" s="3" t="s">
        <v>42</v>
      </c>
      <c r="B30" s="3">
        <v>-52.442913553581995</v>
      </c>
      <c r="C30" s="3">
        <v>-30.88032924215999</v>
      </c>
      <c r="D30" s="4">
        <v>-79.3</v>
      </c>
      <c r="E30" s="3">
        <v>-10.5</v>
      </c>
      <c r="F30" s="3">
        <v>-149.9</v>
      </c>
      <c r="G30" s="3">
        <v>56.39999999999998</v>
      </c>
      <c r="H30" s="3">
        <v>45.110256384881005</v>
      </c>
      <c r="I30" s="3">
        <v>-49.4</v>
      </c>
      <c r="J30" s="3">
        <v>62</v>
      </c>
      <c r="K30" s="3">
        <v>-279.4</v>
      </c>
      <c r="L30" s="3">
        <v>-33.5</v>
      </c>
      <c r="M30" s="3">
        <v>126.8</v>
      </c>
      <c r="N30" s="60">
        <f t="shared" si="12"/>
        <v>-395.01298641086095</v>
      </c>
      <c r="O30" s="60">
        <f t="shared" si="11"/>
        <v>-1969.19504348</v>
      </c>
      <c r="P30" s="60">
        <f t="shared" si="13"/>
        <v>-12291.635762869999</v>
      </c>
      <c r="Q30" s="60">
        <f t="shared" si="14"/>
        <v>-4186.08</v>
      </c>
      <c r="R30" s="60">
        <f t="shared" si="15"/>
        <v>-2918.37154695096</v>
      </c>
      <c r="S30" s="60">
        <f t="shared" si="4"/>
        <v>-2533.544750467367</v>
      </c>
      <c r="T30" s="60">
        <f t="shared" si="5"/>
        <v>-876.778763628347</v>
      </c>
      <c r="U30" s="60">
        <v>-636.3725984900001</v>
      </c>
      <c r="V30" s="60">
        <v>4.829700819999971</v>
      </c>
      <c r="W30" s="60">
        <v>2.4573219100000188</v>
      </c>
      <c r="X30" s="60">
        <v>-79.46284872000001</v>
      </c>
      <c r="Y30" s="60">
        <v>-239.49029919999998</v>
      </c>
      <c r="Z30" s="60">
        <v>-182.77055788000007</v>
      </c>
      <c r="AA30" s="60">
        <v>-213.60668958000008</v>
      </c>
      <c r="AB30" s="60">
        <v>-237.8641756</v>
      </c>
      <c r="AC30" s="60">
        <v>-152.3775761600001</v>
      </c>
      <c r="AD30" s="60">
        <v>-12.485809569999958</v>
      </c>
      <c r="AE30" s="60">
        <v>-196.17260380999994</v>
      </c>
      <c r="AF30" s="60">
        <v>-401.7769691300001</v>
      </c>
      <c r="AG30" s="60">
        <v>-260.47453656000005</v>
      </c>
      <c r="AH30" s="60">
        <v>-261.0736914700001</v>
      </c>
      <c r="AI30" s="60">
        <v>-600.04274384</v>
      </c>
      <c r="AJ30" s="60">
        <v>-129.98451407</v>
      </c>
      <c r="AK30" s="60">
        <v>-327.45799688000005</v>
      </c>
      <c r="AL30" s="60">
        <v>-401.40489003999994</v>
      </c>
      <c r="AM30" s="60">
        <v>-581.5017050899999</v>
      </c>
      <c r="AN30" s="60">
        <v>-1205.19395762</v>
      </c>
      <c r="AO30" s="60">
        <v>-80.10660759000001</v>
      </c>
      <c r="AP30" s="60">
        <v>-3378.68856719</v>
      </c>
      <c r="AQ30" s="60">
        <v>-2564.05570593</v>
      </c>
      <c r="AR30" s="60">
        <v>-2159.72652554</v>
      </c>
      <c r="AS30" s="60">
        <v>-602.3988576099998</v>
      </c>
      <c r="AT30" s="60">
        <v>-524.53</v>
      </c>
      <c r="AU30" s="60">
        <v>-487.15999999999997</v>
      </c>
      <c r="AV30" s="60">
        <v>-366.40999999999997</v>
      </c>
      <c r="AW30" s="60">
        <v>-501.05000000000007</v>
      </c>
      <c r="AX30" s="60">
        <v>-189.03</v>
      </c>
      <c r="AY30" s="60">
        <v>-265.57</v>
      </c>
      <c r="AZ30" s="60">
        <v>-97.38</v>
      </c>
      <c r="BA30" s="60">
        <v>-419.0199999999999</v>
      </c>
      <c r="BB30" s="60">
        <v>-262.49</v>
      </c>
      <c r="BC30" s="60">
        <v>-343.40000000000003</v>
      </c>
      <c r="BD30" s="60">
        <v>-398.5</v>
      </c>
      <c r="BE30" s="60">
        <v>-331.53999999999996</v>
      </c>
      <c r="BF30" s="60">
        <v>-470.59986367020696</v>
      </c>
      <c r="BG30" s="60">
        <v>-206.93074395109505</v>
      </c>
      <c r="BH30" s="60">
        <v>-221.172743769378</v>
      </c>
      <c r="BI30" s="60">
        <v>-277.866917042512</v>
      </c>
      <c r="BJ30" s="60">
        <v>-295.45800386197607</v>
      </c>
      <c r="BK30" s="60">
        <v>-130.013680871634</v>
      </c>
      <c r="BL30" s="60">
        <v>-122.065801928175</v>
      </c>
      <c r="BM30" s="60">
        <v>-24.91030474108335</v>
      </c>
      <c r="BN30" s="60">
        <v>-515.6566860100359</v>
      </c>
      <c r="BO30" s="60">
        <v>-423.5913769973499</v>
      </c>
      <c r="BP30" s="60">
        <v>-141.48467512911003</v>
      </c>
      <c r="BQ30" s="60">
        <v>-88.62074897840313</v>
      </c>
      <c r="BR30" s="60">
        <v>-371.9215077076941</v>
      </c>
      <c r="BS30" s="60">
        <v>-401.09111242841897</v>
      </c>
      <c r="BT30" s="60">
        <v>-225.40341546888396</v>
      </c>
      <c r="BU30" s="60">
        <v>-100.83572193</v>
      </c>
      <c r="BV30" s="60">
        <v>-192.65689072000004</v>
      </c>
      <c r="BW30" s="60">
        <v>-325.691013301833</v>
      </c>
      <c r="BX30" s="60">
        <v>-145.14200105174007</v>
      </c>
      <c r="BY30" s="60">
        <v>-162.583907343399</v>
      </c>
      <c r="BZ30" s="60">
        <v>-351.0987988372371</v>
      </c>
      <c r="CA30" s="60">
        <v>-148.86922172985402</v>
      </c>
      <c r="CB30" s="60">
        <v>-79.63607287176009</v>
      </c>
      <c r="CC30" s="60">
        <v>-28.615087076546956</v>
      </c>
      <c r="CD30" s="60">
        <v>-133.346827127139</v>
      </c>
      <c r="CE30" s="60">
        <v>-72.81746121391498</v>
      </c>
      <c r="CF30" s="60">
        <v>-191.50313976594407</v>
      </c>
      <c r="CG30" s="59">
        <v>-38.01218448190501</v>
      </c>
      <c r="CH30" s="59">
        <v>-15.665249088535003</v>
      </c>
      <c r="CI30" s="59">
        <v>-190.96959876958596</v>
      </c>
      <c r="CJ30" s="59">
        <v>-134.33670003317198</v>
      </c>
      <c r="CK30" s="60">
        <v>5.394749381813999</v>
      </c>
      <c r="CL30" s="60">
        <v>0.33109105387000426</v>
      </c>
      <c r="CM30" s="60">
        <v>-99.776677573375</v>
      </c>
      <c r="CN30" s="60">
        <v>-64.499078168401</v>
      </c>
      <c r="CO30" s="60">
        <v>58.422312157940986</v>
      </c>
      <c r="CP30" s="60">
        <v>58.479606</v>
      </c>
      <c r="CQ30" s="60">
        <v>-419.21479541</v>
      </c>
      <c r="CR30" s="60">
        <v>-51.18655592</v>
      </c>
      <c r="CS30" s="60">
        <v>59.43749868</v>
      </c>
      <c r="CT30" s="60">
        <v>-88.07530046</v>
      </c>
      <c r="CU30" s="60">
        <v>165.62099755</v>
      </c>
      <c r="CV30" s="60">
        <v>-193.68168607</v>
      </c>
      <c r="CW30" s="60">
        <v>10.28613314</v>
      </c>
      <c r="CX30" s="60">
        <v>-4.07770658</v>
      </c>
      <c r="CY30" s="60">
        <v>36.90667432</v>
      </c>
      <c r="CZ30" s="60">
        <v>-274.23007378</v>
      </c>
      <c r="DA30" s="60">
        <v>63.36261004</v>
      </c>
      <c r="DB30" s="77">
        <v>117.45645036454374</v>
      </c>
      <c r="DC30" s="86">
        <v>33.45478287547123</v>
      </c>
      <c r="DD30" s="77">
        <v>-4.0903361485400085</v>
      </c>
      <c r="DE30" s="86">
        <v>-26.859187722776298</v>
      </c>
      <c r="DF30" s="77">
        <v>-104.29849521108001</v>
      </c>
      <c r="DG30" s="86">
        <v>-53.739513075843014</v>
      </c>
      <c r="DH30" s="60">
        <v>-67.2529929920125</v>
      </c>
      <c r="DI30" s="60">
        <v>-23.55458957239336</v>
      </c>
      <c r="DJ30" s="60">
        <v>-62.24483484743298</v>
      </c>
      <c r="DK30" s="60">
        <v>-106.89268037740855</v>
      </c>
      <c r="DL30" s="60">
        <v>-144.99710431801654</v>
      </c>
      <c r="DM30" s="60">
        <v>-69.4226388926037</v>
      </c>
      <c r="DN30" s="73">
        <f t="shared" si="6"/>
        <v>-699.7352085300001</v>
      </c>
      <c r="DO30" s="73">
        <f t="shared" si="7"/>
        <v>-443.01850102548826</v>
      </c>
      <c r="DP30" s="64"/>
      <c r="DQ30" s="64"/>
      <c r="DR30" s="64"/>
      <c r="DS30" s="64"/>
      <c r="DT30" s="64"/>
      <c r="DU30" s="64"/>
    </row>
    <row r="31" spans="1:125" ht="19.5" customHeight="1">
      <c r="A31" s="3" t="s">
        <v>43</v>
      </c>
      <c r="B31" s="3">
        <v>1.7127823999999998</v>
      </c>
      <c r="C31" s="3">
        <v>11.991808</v>
      </c>
      <c r="D31" s="4">
        <v>0.8</v>
      </c>
      <c r="E31" s="3">
        <v>1.6</v>
      </c>
      <c r="F31" s="3">
        <v>5</v>
      </c>
      <c r="G31" s="3">
        <v>4.2</v>
      </c>
      <c r="H31" s="3">
        <v>17.34544768</v>
      </c>
      <c r="I31" s="3">
        <v>4.3</v>
      </c>
      <c r="J31" s="3">
        <v>0</v>
      </c>
      <c r="K31" s="3">
        <v>18.4</v>
      </c>
      <c r="L31" s="3">
        <v>3.7</v>
      </c>
      <c r="M31" s="3">
        <v>1.5</v>
      </c>
      <c r="N31" s="60">
        <f t="shared" si="12"/>
        <v>70.55003808</v>
      </c>
      <c r="O31" s="60">
        <f t="shared" si="11"/>
        <v>-242.87849898000002</v>
      </c>
      <c r="P31" s="60">
        <f t="shared" si="13"/>
        <v>5.61324001</v>
      </c>
      <c r="Q31" s="60">
        <f t="shared" si="14"/>
        <v>-249.32000000000002</v>
      </c>
      <c r="R31" s="60">
        <f t="shared" si="15"/>
        <v>-9.478147846700002</v>
      </c>
      <c r="S31" s="60">
        <f t="shared" si="4"/>
        <v>-2.4021760032000006</v>
      </c>
      <c r="T31" s="60">
        <f t="shared" si="5"/>
        <v>0</v>
      </c>
      <c r="U31" s="60">
        <v>-0.18400793</v>
      </c>
      <c r="V31" s="60">
        <v>1.93670345</v>
      </c>
      <c r="W31" s="60">
        <v>-72.14536084999999</v>
      </c>
      <c r="X31" s="60">
        <v>6.485934</v>
      </c>
      <c r="Y31" s="60">
        <v>6.41905019</v>
      </c>
      <c r="Z31" s="60">
        <v>0</v>
      </c>
      <c r="AA31" s="60">
        <v>9.0425904</v>
      </c>
      <c r="AB31" s="60">
        <v>-179.15140721</v>
      </c>
      <c r="AC31" s="60">
        <v>-7.351252060000001</v>
      </c>
      <c r="AD31" s="60">
        <v>3.6001695</v>
      </c>
      <c r="AE31" s="60">
        <v>12.5641936</v>
      </c>
      <c r="AF31" s="60">
        <v>0</v>
      </c>
      <c r="AG31" s="60">
        <v>-24.27912</v>
      </c>
      <c r="AH31" s="60">
        <v>2.27574992</v>
      </c>
      <c r="AI31" s="60">
        <v>0.50385851</v>
      </c>
      <c r="AJ31" s="60">
        <v>-0.2904115800000002</v>
      </c>
      <c r="AK31" s="60">
        <v>0.7159046</v>
      </c>
      <c r="AL31" s="60">
        <v>0</v>
      </c>
      <c r="AM31" s="60">
        <v>0</v>
      </c>
      <c r="AN31" s="60">
        <v>0</v>
      </c>
      <c r="AO31" s="60">
        <v>0</v>
      </c>
      <c r="AP31" s="60">
        <v>0</v>
      </c>
      <c r="AQ31" s="60">
        <v>4.15750125</v>
      </c>
      <c r="AR31" s="60">
        <v>0</v>
      </c>
      <c r="AS31" s="60">
        <v>-1.7493626899999999</v>
      </c>
      <c r="AT31" s="60">
        <v>0</v>
      </c>
      <c r="AU31" s="60">
        <v>0</v>
      </c>
      <c r="AV31" s="60">
        <v>0</v>
      </c>
      <c r="AW31" s="60">
        <v>0</v>
      </c>
      <c r="AX31" s="60">
        <v>-10.55</v>
      </c>
      <c r="AY31" s="60">
        <v>-165.26</v>
      </c>
      <c r="AZ31" s="60">
        <v>0</v>
      </c>
      <c r="BA31" s="60">
        <v>0.39</v>
      </c>
      <c r="BB31" s="60">
        <v>0</v>
      </c>
      <c r="BC31" s="60">
        <v>0</v>
      </c>
      <c r="BD31" s="60">
        <v>0</v>
      </c>
      <c r="BE31" s="60">
        <v>-73.9</v>
      </c>
      <c r="BF31" s="60">
        <v>0</v>
      </c>
      <c r="BG31" s="60">
        <v>0</v>
      </c>
      <c r="BH31" s="60">
        <v>21.9058106763</v>
      </c>
      <c r="BI31" s="60">
        <v>0</v>
      </c>
      <c r="BJ31" s="60">
        <v>0</v>
      </c>
      <c r="BK31" s="60">
        <v>0</v>
      </c>
      <c r="BL31" s="60">
        <v>-11.133544950000001</v>
      </c>
      <c r="BM31" s="60">
        <v>0</v>
      </c>
      <c r="BN31" s="60">
        <v>1.8359026931999998</v>
      </c>
      <c r="BO31" s="60">
        <v>0</v>
      </c>
      <c r="BP31" s="60">
        <v>-22.0863162662</v>
      </c>
      <c r="BQ31" s="60">
        <v>0</v>
      </c>
      <c r="BR31" s="60">
        <v>-1.76034405</v>
      </c>
      <c r="BS31" s="60">
        <v>0</v>
      </c>
      <c r="BT31" s="60">
        <v>-6.5708593832</v>
      </c>
      <c r="BU31" s="60">
        <v>0</v>
      </c>
      <c r="BV31" s="60">
        <v>5.97369693</v>
      </c>
      <c r="BW31" s="60">
        <v>0</v>
      </c>
      <c r="BX31" s="60">
        <v>0</v>
      </c>
      <c r="BY31" s="60">
        <v>0</v>
      </c>
      <c r="BZ31" s="60">
        <v>-0.0446695</v>
      </c>
      <c r="CA31" s="60">
        <v>0</v>
      </c>
      <c r="CB31" s="60">
        <v>0</v>
      </c>
      <c r="CC31" s="60">
        <v>0</v>
      </c>
      <c r="CD31" s="60">
        <v>0</v>
      </c>
      <c r="CE31" s="60">
        <v>0</v>
      </c>
      <c r="CF31" s="60">
        <v>0</v>
      </c>
      <c r="CG31" s="59">
        <v>0</v>
      </c>
      <c r="CH31" s="59">
        <v>0</v>
      </c>
      <c r="CI31" s="59">
        <v>0</v>
      </c>
      <c r="CJ31" s="59">
        <v>0</v>
      </c>
      <c r="CK31" s="60">
        <v>0</v>
      </c>
      <c r="CL31" s="60">
        <v>0</v>
      </c>
      <c r="CM31" s="60">
        <v>0</v>
      </c>
      <c r="CN31" s="60">
        <v>0</v>
      </c>
      <c r="CO31" s="60">
        <v>0</v>
      </c>
      <c r="CP31" s="60">
        <v>0</v>
      </c>
      <c r="CQ31" s="60">
        <v>0</v>
      </c>
      <c r="CR31" s="60">
        <v>0</v>
      </c>
      <c r="CS31" s="60">
        <v>0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-0.18400793</v>
      </c>
      <c r="CZ31" s="60">
        <v>0</v>
      </c>
      <c r="DA31" s="60">
        <v>0</v>
      </c>
      <c r="DB31" s="77">
        <v>0</v>
      </c>
      <c r="DC31" s="86">
        <v>0</v>
      </c>
      <c r="DD31" s="77">
        <v>0</v>
      </c>
      <c r="DE31" s="86">
        <v>-4063.6107782687427</v>
      </c>
      <c r="DF31" s="77">
        <v>-1.927476099</v>
      </c>
      <c r="DG31" s="86">
        <v>0</v>
      </c>
      <c r="DH31" s="60">
        <v>0</v>
      </c>
      <c r="DI31" s="60">
        <v>-973.083964406511</v>
      </c>
      <c r="DJ31" s="60">
        <v>-0.485317906857</v>
      </c>
      <c r="DK31" s="60">
        <v>0</v>
      </c>
      <c r="DL31" s="60">
        <v>0</v>
      </c>
      <c r="DM31" s="60">
        <v>0</v>
      </c>
      <c r="DN31" s="73">
        <f t="shared" si="6"/>
        <v>-0.18400793</v>
      </c>
      <c r="DO31" s="73">
        <f t="shared" si="7"/>
        <v>-5039.107536681111</v>
      </c>
      <c r="DP31" s="64"/>
      <c r="DQ31" s="64"/>
      <c r="DR31" s="64"/>
      <c r="DS31" s="64"/>
      <c r="DT31" s="64"/>
      <c r="DU31" s="64"/>
    </row>
    <row r="32" spans="1:125" ht="19.5" customHeight="1">
      <c r="A32" s="3" t="s">
        <v>44</v>
      </c>
      <c r="B32" s="3">
        <v>0.385757218528</v>
      </c>
      <c r="C32" s="3">
        <v>0</v>
      </c>
      <c r="D32" s="4">
        <v>4.4</v>
      </c>
      <c r="E32" s="3">
        <v>13.8</v>
      </c>
      <c r="F32" s="3">
        <v>0</v>
      </c>
      <c r="G32" s="3">
        <v>4.3</v>
      </c>
      <c r="H32" s="3">
        <v>5.825055208</v>
      </c>
      <c r="I32" s="3">
        <v>4.3</v>
      </c>
      <c r="J32" s="3">
        <v>23.6</v>
      </c>
      <c r="K32" s="3">
        <v>4.2</v>
      </c>
      <c r="L32" s="3">
        <v>1</v>
      </c>
      <c r="M32" s="3">
        <v>61.8</v>
      </c>
      <c r="N32" s="60">
        <f t="shared" si="12"/>
        <v>123.610812426528</v>
      </c>
      <c r="O32" s="60">
        <f t="shared" si="11"/>
        <v>-73.77061917</v>
      </c>
      <c r="P32" s="60">
        <f t="shared" si="13"/>
        <v>10.9180448</v>
      </c>
      <c r="Q32" s="60">
        <f t="shared" si="14"/>
        <v>-5.259999999999995</v>
      </c>
      <c r="R32" s="60">
        <f t="shared" si="15"/>
        <v>-46.083248055999995</v>
      </c>
      <c r="S32" s="60">
        <f t="shared" si="4"/>
        <v>15.024177537853996</v>
      </c>
      <c r="T32" s="60">
        <f t="shared" si="5"/>
        <v>11.731149732000002</v>
      </c>
      <c r="U32" s="60">
        <v>-440.89380987000004</v>
      </c>
      <c r="V32" s="60">
        <v>-111.12957389</v>
      </c>
      <c r="W32" s="60">
        <v>4.3310016</v>
      </c>
      <c r="X32" s="60">
        <v>-18.55542612</v>
      </c>
      <c r="Y32" s="60">
        <v>0</v>
      </c>
      <c r="Z32" s="60">
        <v>0</v>
      </c>
      <c r="AA32" s="60">
        <v>0</v>
      </c>
      <c r="AB32" s="60">
        <v>16.72930424</v>
      </c>
      <c r="AC32" s="60">
        <v>0</v>
      </c>
      <c r="AD32" s="60">
        <v>0</v>
      </c>
      <c r="AE32" s="60">
        <v>34.854075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10.9180448</v>
      </c>
      <c r="AN32" s="60">
        <v>0</v>
      </c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-20.81</v>
      </c>
      <c r="AW32" s="60">
        <v>0</v>
      </c>
      <c r="AX32" s="60">
        <v>0</v>
      </c>
      <c r="AY32" s="60">
        <v>-7.17</v>
      </c>
      <c r="AZ32" s="60">
        <v>49.89</v>
      </c>
      <c r="BA32" s="60">
        <v>-26.38</v>
      </c>
      <c r="BB32" s="60">
        <v>0</v>
      </c>
      <c r="BC32" s="60">
        <v>1.96</v>
      </c>
      <c r="BD32" s="60">
        <v>-2.75</v>
      </c>
      <c r="BE32" s="60">
        <v>0</v>
      </c>
      <c r="BF32" s="60">
        <v>0</v>
      </c>
      <c r="BG32" s="60">
        <v>0</v>
      </c>
      <c r="BH32" s="60">
        <v>-38.0835802</v>
      </c>
      <c r="BI32" s="60">
        <v>-0.7808771999999999</v>
      </c>
      <c r="BJ32" s="60">
        <v>0</v>
      </c>
      <c r="BK32" s="60">
        <v>0</v>
      </c>
      <c r="BL32" s="60">
        <v>-3.5481688900000004</v>
      </c>
      <c r="BM32" s="60">
        <v>0</v>
      </c>
      <c r="BN32" s="60">
        <v>-3.547161366</v>
      </c>
      <c r="BO32" s="60">
        <v>0</v>
      </c>
      <c r="BP32" s="60">
        <v>0</v>
      </c>
      <c r="BQ32" s="60">
        <v>-0.12346040000000001</v>
      </c>
      <c r="BR32" s="60">
        <v>0</v>
      </c>
      <c r="BS32" s="60">
        <v>16.466185537853995</v>
      </c>
      <c r="BT32" s="60">
        <v>0</v>
      </c>
      <c r="BU32" s="60">
        <v>0</v>
      </c>
      <c r="BV32" s="60">
        <v>0</v>
      </c>
      <c r="BW32" s="60">
        <v>0</v>
      </c>
      <c r="BX32" s="60">
        <v>0</v>
      </c>
      <c r="BY32" s="60">
        <v>0</v>
      </c>
      <c r="BZ32" s="60">
        <v>0</v>
      </c>
      <c r="CA32" s="60">
        <v>0</v>
      </c>
      <c r="CB32" s="60">
        <v>-1.442008</v>
      </c>
      <c r="CC32" s="60">
        <v>0</v>
      </c>
      <c r="CD32" s="60">
        <v>0</v>
      </c>
      <c r="CE32" s="60">
        <v>0</v>
      </c>
      <c r="CF32" s="60">
        <v>0</v>
      </c>
      <c r="CG32" s="59">
        <v>0</v>
      </c>
      <c r="CH32" s="59">
        <v>-2.4533214</v>
      </c>
      <c r="CI32" s="59">
        <v>11.663179765</v>
      </c>
      <c r="CJ32" s="59">
        <v>0</v>
      </c>
      <c r="CK32" s="60">
        <v>-2.0771091</v>
      </c>
      <c r="CL32" s="60">
        <v>-8.76168702</v>
      </c>
      <c r="CM32" s="60">
        <v>0</v>
      </c>
      <c r="CN32" s="60">
        <v>13.360087487000001</v>
      </c>
      <c r="CO32" s="60">
        <v>0</v>
      </c>
      <c r="CP32" s="60">
        <v>-0.559363</v>
      </c>
      <c r="CQ32" s="60">
        <v>-0.38762316</v>
      </c>
      <c r="CR32" s="60">
        <v>-0.23426112</v>
      </c>
      <c r="CS32" s="60">
        <v>-4.5783532</v>
      </c>
      <c r="CT32" s="60">
        <v>-13.10056105</v>
      </c>
      <c r="CU32" s="60">
        <v>-4.6663789</v>
      </c>
      <c r="CV32" s="60">
        <v>0</v>
      </c>
      <c r="CW32" s="60">
        <v>-345.76027468</v>
      </c>
      <c r="CX32" s="60">
        <v>-16.48852989</v>
      </c>
      <c r="CY32" s="60">
        <v>-14.52508014</v>
      </c>
      <c r="CZ32" s="60">
        <v>0.00351637</v>
      </c>
      <c r="DA32" s="60">
        <v>-40.5969011</v>
      </c>
      <c r="DB32" s="77">
        <v>3.1718080599999996</v>
      </c>
      <c r="DC32" s="86">
        <v>-7.772366606889523</v>
      </c>
      <c r="DD32" s="77">
        <v>-7.387962405000001</v>
      </c>
      <c r="DE32" s="86">
        <v>-1.1339428135665752</v>
      </c>
      <c r="DF32" s="77">
        <v>-2.181679677</v>
      </c>
      <c r="DG32" s="86">
        <v>-3.1324121610000004</v>
      </c>
      <c r="DH32" s="60">
        <v>7.1938893550000005</v>
      </c>
      <c r="DI32" s="60">
        <v>0</v>
      </c>
      <c r="DJ32" s="60">
        <v>6.939128759900002</v>
      </c>
      <c r="DK32" s="60">
        <v>0.970884625</v>
      </c>
      <c r="DL32" s="60">
        <v>-1.1175368437660003</v>
      </c>
      <c r="DM32" s="60">
        <v>-0.4006775</v>
      </c>
      <c r="DN32" s="73">
        <f t="shared" si="6"/>
        <v>-400.29690877</v>
      </c>
      <c r="DO32" s="73">
        <f t="shared" si="7"/>
        <v>-4.450189707322099</v>
      </c>
      <c r="DP32" s="64"/>
      <c r="DQ32" s="64"/>
      <c r="DR32" s="64"/>
      <c r="DS32" s="64"/>
      <c r="DT32" s="64"/>
      <c r="DU32" s="64"/>
    </row>
    <row r="33" spans="1:125" ht="19.5" customHeight="1">
      <c r="A33" s="3" t="s">
        <v>45</v>
      </c>
      <c r="B33" s="3">
        <v>5695.3791988617895</v>
      </c>
      <c r="C33" s="3">
        <v>3045.615268988116</v>
      </c>
      <c r="D33" s="4">
        <v>533</v>
      </c>
      <c r="E33" s="3">
        <v>7487.6</v>
      </c>
      <c r="F33" s="3">
        <v>9753.1</v>
      </c>
      <c r="G33" s="3">
        <v>-4794.9</v>
      </c>
      <c r="H33" s="3">
        <v>10317.179400371333</v>
      </c>
      <c r="I33" s="3">
        <v>20852.5</v>
      </c>
      <c r="J33" s="3">
        <v>9973.3</v>
      </c>
      <c r="K33" s="3">
        <v>6716.1</v>
      </c>
      <c r="L33" s="3">
        <v>41418.9</v>
      </c>
      <c r="M33" s="3">
        <v>14580.7</v>
      </c>
      <c r="N33" s="60">
        <f t="shared" si="12"/>
        <v>125578.47386822123</v>
      </c>
      <c r="O33" s="60">
        <f t="shared" si="11"/>
        <v>34246.41132981</v>
      </c>
      <c r="P33" s="60">
        <f t="shared" si="13"/>
        <v>22778.96565471</v>
      </c>
      <c r="Q33" s="60">
        <f t="shared" si="14"/>
        <v>36009.649999999994</v>
      </c>
      <c r="R33" s="60">
        <f t="shared" si="15"/>
        <v>99739.63882773294</v>
      </c>
      <c r="S33" s="60">
        <f t="shared" si="4"/>
        <v>119879.3094116364</v>
      </c>
      <c r="T33" s="60">
        <f t="shared" si="5"/>
        <v>84022.41797893493</v>
      </c>
      <c r="U33" s="60">
        <v>75810.53479071999</v>
      </c>
      <c r="V33" s="60">
        <v>4580.0482778900005</v>
      </c>
      <c r="W33" s="60">
        <v>2229.0408647099994</v>
      </c>
      <c r="X33" s="60">
        <v>-312.9513781800001</v>
      </c>
      <c r="Y33" s="60">
        <v>4925.16348359</v>
      </c>
      <c r="Z33" s="60">
        <v>4389.89072718</v>
      </c>
      <c r="AA33" s="60">
        <v>2284.26518444</v>
      </c>
      <c r="AB33" s="60">
        <v>1797.1359003699995</v>
      </c>
      <c r="AC33" s="60">
        <v>3098.7492470499997</v>
      </c>
      <c r="AD33" s="60">
        <v>3956.4281404600006</v>
      </c>
      <c r="AE33" s="60">
        <v>-1945.0291500899984</v>
      </c>
      <c r="AF33" s="60">
        <v>4707.84448184</v>
      </c>
      <c r="AG33" s="60">
        <v>4535.82555055</v>
      </c>
      <c r="AH33" s="60">
        <v>7627.93095202</v>
      </c>
      <c r="AI33" s="60">
        <v>4998.19410891</v>
      </c>
      <c r="AJ33" s="60">
        <v>3032.307940970001</v>
      </c>
      <c r="AK33" s="60">
        <v>5674.029560020001</v>
      </c>
      <c r="AL33" s="60">
        <v>4709.6783778399995</v>
      </c>
      <c r="AM33" s="60">
        <v>-2282.67032095</v>
      </c>
      <c r="AN33" s="60">
        <v>2793.00105911</v>
      </c>
      <c r="AO33" s="60">
        <v>1344.3066493600004</v>
      </c>
      <c r="AP33" s="60">
        <v>1462.36169703</v>
      </c>
      <c r="AQ33" s="60">
        <v>-2325.6352653199997</v>
      </c>
      <c r="AR33" s="60">
        <v>-4794.460628000002</v>
      </c>
      <c r="AS33" s="60">
        <v>539.9215237200006</v>
      </c>
      <c r="AT33" s="60">
        <v>3743.3199999999997</v>
      </c>
      <c r="AU33" s="60">
        <v>-1407.2799999999997</v>
      </c>
      <c r="AV33" s="60">
        <v>-1053.5499999999993</v>
      </c>
      <c r="AW33" s="60">
        <v>6731.29</v>
      </c>
      <c r="AX33" s="60">
        <v>-2931.24</v>
      </c>
      <c r="AY33" s="60">
        <v>4259.459999999999</v>
      </c>
      <c r="AZ33" s="60">
        <v>3250.83</v>
      </c>
      <c r="BA33" s="60">
        <v>-4482.39</v>
      </c>
      <c r="BB33" s="60">
        <v>6850.0999999999985</v>
      </c>
      <c r="BC33" s="60">
        <v>8983.73</v>
      </c>
      <c r="BD33" s="60">
        <v>7422.48</v>
      </c>
      <c r="BE33" s="60">
        <v>4642.900000000001</v>
      </c>
      <c r="BF33" s="60">
        <v>2212.216326961409</v>
      </c>
      <c r="BG33" s="60">
        <v>22157.21019551309</v>
      </c>
      <c r="BH33" s="60">
        <v>2522.2340199244604</v>
      </c>
      <c r="BI33" s="60">
        <v>-631.6550534131566</v>
      </c>
      <c r="BJ33" s="60">
        <v>46029.795865381464</v>
      </c>
      <c r="BK33" s="60">
        <v>4614.22747947627</v>
      </c>
      <c r="BL33" s="60">
        <v>6337.942290205409</v>
      </c>
      <c r="BM33" s="60">
        <v>-1036.742060465729</v>
      </c>
      <c r="BN33" s="60">
        <v>446.81705169618044</v>
      </c>
      <c r="BO33" s="60">
        <v>2810.795837713161</v>
      </c>
      <c r="BP33" s="60">
        <v>8121.029108836987</v>
      </c>
      <c r="BQ33" s="60">
        <v>6155.7677659033925</v>
      </c>
      <c r="BR33" s="60">
        <v>3712.7001006609403</v>
      </c>
      <c r="BS33" s="60">
        <v>37027.2192356037</v>
      </c>
      <c r="BT33" s="60">
        <v>5748.61795525501</v>
      </c>
      <c r="BU33" s="60">
        <v>5713.95878324</v>
      </c>
      <c r="BV33" s="60">
        <v>623.8578632999997</v>
      </c>
      <c r="BW33" s="60">
        <v>-2828.266086879429</v>
      </c>
      <c r="BX33" s="60">
        <v>38888.01531063068</v>
      </c>
      <c r="BY33" s="60">
        <v>892.1387116151172</v>
      </c>
      <c r="BZ33" s="60">
        <v>8492.73670101206</v>
      </c>
      <c r="CA33" s="60">
        <v>-691.28302779723</v>
      </c>
      <c r="CB33" s="60">
        <v>20733.81491635011</v>
      </c>
      <c r="CC33" s="60">
        <v>1565.7989486454273</v>
      </c>
      <c r="CD33" s="60">
        <v>15491.732944069228</v>
      </c>
      <c r="CE33" s="60">
        <v>22259.086748701902</v>
      </c>
      <c r="CF33" s="60">
        <v>917.5804792191202</v>
      </c>
      <c r="CG33" s="59">
        <v>3149.1340616264365</v>
      </c>
      <c r="CH33" s="59">
        <v>-880.2316180848834</v>
      </c>
      <c r="CI33" s="59">
        <v>2008.5362358186528</v>
      </c>
      <c r="CJ33" s="59">
        <v>75.29613593827065</v>
      </c>
      <c r="CK33" s="60">
        <v>1980.0593610291953</v>
      </c>
      <c r="CL33" s="60">
        <v>-475.29555617872677</v>
      </c>
      <c r="CM33" s="60">
        <v>44560.557059399885</v>
      </c>
      <c r="CN33" s="60">
        <v>-2896.1369770093183</v>
      </c>
      <c r="CO33" s="60">
        <v>-2167.9008955948366</v>
      </c>
      <c r="CP33" s="60">
        <v>4429.340649</v>
      </c>
      <c r="CQ33" s="60">
        <v>-2437.78302575</v>
      </c>
      <c r="CR33" s="60">
        <v>-398.98923724</v>
      </c>
      <c r="CS33" s="60">
        <v>-744.73573483</v>
      </c>
      <c r="CT33" s="60">
        <v>1266.15218007</v>
      </c>
      <c r="CU33" s="60">
        <v>-1758.42715738</v>
      </c>
      <c r="CV33" s="60">
        <v>-3079.51382653</v>
      </c>
      <c r="CW33" s="60">
        <v>-659.20725847</v>
      </c>
      <c r="CX33" s="60">
        <v>-2213.06125916</v>
      </c>
      <c r="CY33" s="60">
        <v>4561.37703945</v>
      </c>
      <c r="CZ33" s="60">
        <v>-928.35757452</v>
      </c>
      <c r="DA33" s="60">
        <v>77773.73999608</v>
      </c>
      <c r="DB33" s="77">
        <v>170.91556742593872</v>
      </c>
      <c r="DC33" s="86">
        <v>39596.963899487026</v>
      </c>
      <c r="DD33" s="77">
        <v>3604.2522852894836</v>
      </c>
      <c r="DE33" s="86">
        <v>2049.271353801864</v>
      </c>
      <c r="DF33" s="77">
        <v>238.67668083261023</v>
      </c>
      <c r="DG33" s="86">
        <v>30.17111848377069</v>
      </c>
      <c r="DH33" s="60">
        <v>18934.136153416657</v>
      </c>
      <c r="DI33" s="60">
        <v>211.62536851025547</v>
      </c>
      <c r="DJ33" s="60">
        <v>23039.588417026593</v>
      </c>
      <c r="DK33" s="60">
        <v>-589.8388346534689</v>
      </c>
      <c r="DL33" s="60">
        <v>-3262.5661199568117</v>
      </c>
      <c r="DM33" s="60">
        <v>21314.728182971452</v>
      </c>
      <c r="DN33" s="73">
        <f t="shared" si="6"/>
        <v>-1963.2052053600005</v>
      </c>
      <c r="DO33" s="73">
        <f t="shared" si="7"/>
        <v>84023.19588966393</v>
      </c>
      <c r="DP33" s="64"/>
      <c r="DQ33" s="64"/>
      <c r="DR33" s="64"/>
      <c r="DS33" s="64"/>
      <c r="DT33" s="64"/>
      <c r="DU33" s="64"/>
    </row>
    <row r="34" spans="1:125" ht="19.5" customHeight="1">
      <c r="A34" s="3" t="s">
        <v>46</v>
      </c>
      <c r="B34" s="3">
        <v>-1939.6292926122132</v>
      </c>
      <c r="C34" s="3">
        <v>-2264.626447995736</v>
      </c>
      <c r="D34" s="4">
        <v>-1123.1</v>
      </c>
      <c r="E34" s="3">
        <v>-3489.5</v>
      </c>
      <c r="F34" s="3">
        <v>-4963.9</v>
      </c>
      <c r="G34" s="3">
        <v>6859.299999999999</v>
      </c>
      <c r="H34" s="3">
        <v>-1557.594829239265</v>
      </c>
      <c r="I34" s="3">
        <v>121.5</v>
      </c>
      <c r="J34" s="3">
        <v>-3285.2</v>
      </c>
      <c r="K34" s="3">
        <v>-3144.2</v>
      </c>
      <c r="L34" s="3">
        <v>-2758.7</v>
      </c>
      <c r="M34" s="3">
        <v>-3203.5</v>
      </c>
      <c r="N34" s="60">
        <f t="shared" si="12"/>
        <v>-20749.150569847217</v>
      </c>
      <c r="O34" s="60">
        <f t="shared" si="11"/>
        <v>-31133.287104787196</v>
      </c>
      <c r="P34" s="60">
        <f>+SUM(AH34:AS34)</f>
        <v>-17008.01376864</v>
      </c>
      <c r="Q34" s="60">
        <f>+SUM(AT34:BE34)</f>
        <v>-16380.319999999996</v>
      </c>
      <c r="R34" s="60">
        <f>+SUM(BF34:BQ34)</f>
        <v>-23708.20361446852</v>
      </c>
      <c r="S34" s="60">
        <f t="shared" si="4"/>
        <v>-14291.118449954276</v>
      </c>
      <c r="T34" s="60">
        <f t="shared" si="5"/>
        <v>-25241.674514353825</v>
      </c>
      <c r="U34" s="60">
        <v>-12988.005924230001</v>
      </c>
      <c r="V34" s="60">
        <v>-2675.5812390600004</v>
      </c>
      <c r="W34" s="60">
        <v>-932.73670088</v>
      </c>
      <c r="X34" s="60">
        <v>-1675.77025861</v>
      </c>
      <c r="Y34" s="60">
        <v>-3013.46815428</v>
      </c>
      <c r="Z34" s="60">
        <v>-2509.7296552300004</v>
      </c>
      <c r="AA34" s="60">
        <v>-1206.9061987271948</v>
      </c>
      <c r="AB34" s="60">
        <v>448.6186581300001</v>
      </c>
      <c r="AC34" s="60">
        <v>-4402.954873039999</v>
      </c>
      <c r="AD34" s="60">
        <v>-8972.702066810001</v>
      </c>
      <c r="AE34" s="60">
        <v>-2058.88771562</v>
      </c>
      <c r="AF34" s="60">
        <v>-2564.6090112300008</v>
      </c>
      <c r="AG34" s="60">
        <v>-1568.55988943</v>
      </c>
      <c r="AH34" s="60">
        <v>-1877.42515347</v>
      </c>
      <c r="AI34" s="60">
        <v>-3181.38622317</v>
      </c>
      <c r="AJ34" s="60">
        <v>-1454.2001243500001</v>
      </c>
      <c r="AK34" s="60">
        <v>-194.77230325999994</v>
      </c>
      <c r="AL34" s="60">
        <v>906.71798688</v>
      </c>
      <c r="AM34" s="60">
        <v>-822.16849238</v>
      </c>
      <c r="AN34" s="60">
        <v>-559.2954864000001</v>
      </c>
      <c r="AO34" s="60">
        <v>-1446.3164770499998</v>
      </c>
      <c r="AP34" s="60">
        <v>-1372.71851299</v>
      </c>
      <c r="AQ34" s="60">
        <v>-1535.02997936</v>
      </c>
      <c r="AR34" s="60">
        <v>-2376.9572558299997</v>
      </c>
      <c r="AS34" s="60">
        <v>-3094.46174726</v>
      </c>
      <c r="AT34" s="60">
        <v>-2251.44</v>
      </c>
      <c r="AU34" s="60">
        <v>-648.13</v>
      </c>
      <c r="AV34" s="60">
        <v>-636.9399999999999</v>
      </c>
      <c r="AW34" s="60">
        <v>-1349.86</v>
      </c>
      <c r="AX34" s="60">
        <v>-1505.3799999999999</v>
      </c>
      <c r="AY34" s="60">
        <v>-570.4300000000001</v>
      </c>
      <c r="AZ34" s="60">
        <v>361.19000000000005</v>
      </c>
      <c r="BA34" s="60">
        <v>-1190.4499999999998</v>
      </c>
      <c r="BB34" s="60">
        <v>-913.9099999999999</v>
      </c>
      <c r="BC34" s="60">
        <v>-1697.06</v>
      </c>
      <c r="BD34" s="60">
        <v>-783.3200000000002</v>
      </c>
      <c r="BE34" s="60">
        <v>-5194.589999999999</v>
      </c>
      <c r="BF34" s="60">
        <v>-8344.936135909034</v>
      </c>
      <c r="BG34" s="60">
        <v>-1624.4595653401789</v>
      </c>
      <c r="BH34" s="60">
        <v>-991.6979632394701</v>
      </c>
      <c r="BI34" s="60">
        <v>-696.520351817599</v>
      </c>
      <c r="BJ34" s="60">
        <v>-633.1557200804477</v>
      </c>
      <c r="BK34" s="60">
        <v>-1235.050664779958</v>
      </c>
      <c r="BL34" s="60">
        <v>-3952.6237672335724</v>
      </c>
      <c r="BM34" s="60">
        <v>-1751.5490282910798</v>
      </c>
      <c r="BN34" s="60">
        <v>-872.8451010382016</v>
      </c>
      <c r="BO34" s="60">
        <v>62.47255690098518</v>
      </c>
      <c r="BP34" s="60">
        <v>-753.1292036456293</v>
      </c>
      <c r="BQ34" s="60">
        <v>-2914.7086699943347</v>
      </c>
      <c r="BR34" s="60">
        <v>-475.1587038751459</v>
      </c>
      <c r="BS34" s="60">
        <v>-996.8521324589456</v>
      </c>
      <c r="BT34" s="60">
        <v>-370.1600027489362</v>
      </c>
      <c r="BU34" s="60">
        <v>-2988.87957715</v>
      </c>
      <c r="BV34" s="60">
        <v>-987.3286056600002</v>
      </c>
      <c r="BW34" s="60">
        <v>-736.5286739142653</v>
      </c>
      <c r="BX34" s="60">
        <v>-918.3781111043777</v>
      </c>
      <c r="BY34" s="60">
        <v>-2470.801088019204</v>
      </c>
      <c r="BZ34" s="60">
        <v>831.5965482315819</v>
      </c>
      <c r="CA34" s="60">
        <v>-1008.1708923929406</v>
      </c>
      <c r="CB34" s="60">
        <v>-1803.4529875113635</v>
      </c>
      <c r="CC34" s="60">
        <v>-2367.0042233506797</v>
      </c>
      <c r="CD34" s="60">
        <v>-1926.8151616169594</v>
      </c>
      <c r="CE34" s="60">
        <v>-1244.693968836893</v>
      </c>
      <c r="CF34" s="60">
        <v>-2832.4444516167246</v>
      </c>
      <c r="CG34" s="59">
        <v>-2850.5312156433156</v>
      </c>
      <c r="CH34" s="59">
        <v>-1735.364788956304</v>
      </c>
      <c r="CI34" s="59">
        <v>-4478.019159228601</v>
      </c>
      <c r="CJ34" s="59">
        <v>-2087.327814912077</v>
      </c>
      <c r="CK34" s="60">
        <v>1338.2695844149703</v>
      </c>
      <c r="CL34" s="60">
        <v>-2796.501425416742</v>
      </c>
      <c r="CM34" s="60">
        <v>-3327.9955922638587</v>
      </c>
      <c r="CN34" s="60">
        <v>-842.8461475306985</v>
      </c>
      <c r="CO34" s="60">
        <v>-2457.4043727466237</v>
      </c>
      <c r="CP34" s="60">
        <v>118.809968</v>
      </c>
      <c r="CQ34" s="60">
        <v>-2197.2261031</v>
      </c>
      <c r="CR34" s="60">
        <v>-1882.35166271</v>
      </c>
      <c r="CS34" s="60">
        <v>-2166.06860156</v>
      </c>
      <c r="CT34" s="60">
        <v>-333.00075481</v>
      </c>
      <c r="CU34" s="60">
        <v>-2878.89753635</v>
      </c>
      <c r="CV34" s="60">
        <v>-1378.65701411</v>
      </c>
      <c r="CW34" s="60">
        <v>548.79169604</v>
      </c>
      <c r="CX34" s="60">
        <v>-4689.4799374</v>
      </c>
      <c r="CY34" s="60">
        <v>341.60626738</v>
      </c>
      <c r="CZ34" s="60">
        <v>420.94183658</v>
      </c>
      <c r="DA34" s="60">
        <v>1107.52591781</v>
      </c>
      <c r="DB34" s="77">
        <v>-130.44520387706848</v>
      </c>
      <c r="DC34" s="86">
        <v>-966.0780759044247</v>
      </c>
      <c r="DD34" s="77">
        <v>2680.4488728824153</v>
      </c>
      <c r="DE34" s="86">
        <v>-1987.1081121292393</v>
      </c>
      <c r="DF34" s="77">
        <v>1032.7755873480241</v>
      </c>
      <c r="DG34" s="86">
        <v>-122.45520753372857</v>
      </c>
      <c r="DH34" s="60">
        <v>1997.0203311336268</v>
      </c>
      <c r="DI34" s="60">
        <v>3480.311549405511</v>
      </c>
      <c r="DJ34" s="60">
        <v>1474.4462891806152</v>
      </c>
      <c r="DK34" s="60">
        <v>2255.0992510369756</v>
      </c>
      <c r="DL34" s="60">
        <v>1400.0100979131755</v>
      </c>
      <c r="DM34" s="60">
        <v>-2766.3274393051465</v>
      </c>
      <c r="DN34" s="73">
        <f t="shared" si="6"/>
        <v>-14095.531842040002</v>
      </c>
      <c r="DO34" s="73">
        <f t="shared" si="7"/>
        <v>11114.025379455881</v>
      </c>
      <c r="DP34" s="64"/>
      <c r="DQ34" s="64"/>
      <c r="DR34" s="64"/>
      <c r="DS34" s="64"/>
      <c r="DT34" s="64"/>
      <c r="DU34" s="64"/>
    </row>
    <row r="35" spans="1:125" ht="19.5" customHeight="1">
      <c r="A35" s="3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55"/>
      <c r="O35" s="60"/>
      <c r="P35" s="60"/>
      <c r="Q35" s="60"/>
      <c r="R35" s="60"/>
      <c r="S35" s="60"/>
      <c r="T35" s="60"/>
      <c r="U35" s="60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9"/>
      <c r="CH35" s="59"/>
      <c r="CI35" s="59"/>
      <c r="CJ35" s="59"/>
      <c r="CK35" s="55"/>
      <c r="CL35" s="55"/>
      <c r="CM35" s="55"/>
      <c r="CN35" s="55"/>
      <c r="CO35" s="55"/>
      <c r="CP35" s="60"/>
      <c r="CQ35" s="60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20"/>
      <c r="DC35" s="84"/>
      <c r="DD35" s="20"/>
      <c r="DE35" s="84"/>
      <c r="DF35" s="20"/>
      <c r="DG35" s="84"/>
      <c r="DH35" s="55"/>
      <c r="DI35" s="55"/>
      <c r="DJ35" s="55"/>
      <c r="DK35" s="55"/>
      <c r="DL35" s="55"/>
      <c r="DM35" s="55"/>
      <c r="DN35" s="73"/>
      <c r="DO35" s="73"/>
      <c r="DP35" s="64"/>
      <c r="DQ35" s="64"/>
      <c r="DR35" s="64"/>
      <c r="DS35" s="64"/>
      <c r="DT35" s="64"/>
      <c r="DU35" s="64"/>
    </row>
    <row r="36" spans="1:125" s="15" customFormat="1" ht="19.5" customHeight="1">
      <c r="A36" s="1" t="s">
        <v>6</v>
      </c>
      <c r="B36" s="1">
        <f>+B38+B39+B40</f>
        <v>4016.476852517707</v>
      </c>
      <c r="C36" s="1">
        <f aca="true" t="shared" si="16" ref="C36:CP36">+C38+C39+C40</f>
        <v>-347.72209008229834</v>
      </c>
      <c r="D36" s="1">
        <f t="shared" si="16"/>
        <v>208.89999999999998</v>
      </c>
      <c r="E36" s="1">
        <f t="shared" si="16"/>
        <v>595.6999999999998</v>
      </c>
      <c r="F36" s="1">
        <f t="shared" si="16"/>
        <v>644.5</v>
      </c>
      <c r="G36" s="1">
        <f t="shared" si="16"/>
        <v>734.1000000000001</v>
      </c>
      <c r="H36" s="1">
        <f t="shared" si="16"/>
        <v>261.497328195892</v>
      </c>
      <c r="I36" s="1">
        <f t="shared" si="16"/>
        <v>528.1</v>
      </c>
      <c r="J36" s="1">
        <f t="shared" si="16"/>
        <v>903.4</v>
      </c>
      <c r="K36" s="1">
        <f t="shared" si="16"/>
        <v>389.9</v>
      </c>
      <c r="L36" s="1">
        <f t="shared" si="16"/>
        <v>-102.80000000000007</v>
      </c>
      <c r="M36" s="1">
        <f t="shared" si="16"/>
        <v>-4462.1</v>
      </c>
      <c r="N36" s="55">
        <f t="shared" si="16"/>
        <v>3369.9520906313</v>
      </c>
      <c r="O36" s="55">
        <f t="shared" si="16"/>
        <v>-16024.801109109998</v>
      </c>
      <c r="P36" s="55">
        <f t="shared" si="16"/>
        <v>-3704.86012513</v>
      </c>
      <c r="Q36" s="55">
        <f t="shared" si="16"/>
        <v>-3190.8600000000024</v>
      </c>
      <c r="R36" s="55">
        <f t="shared" si="16"/>
        <v>403.8607946432073</v>
      </c>
      <c r="S36" s="55">
        <f t="shared" si="16"/>
        <v>10292.717978867873</v>
      </c>
      <c r="T36" s="55">
        <f t="shared" si="16"/>
        <v>17584.510764540406</v>
      </c>
      <c r="U36" s="55">
        <f t="shared" si="16"/>
        <v>31257.012935420003</v>
      </c>
      <c r="V36" s="55">
        <f t="shared" si="16"/>
        <v>98.38560862999998</v>
      </c>
      <c r="W36" s="55">
        <f t="shared" si="16"/>
        <v>613.91027783</v>
      </c>
      <c r="X36" s="55">
        <f t="shared" si="16"/>
        <v>-81.55415235999999</v>
      </c>
      <c r="Y36" s="55">
        <f t="shared" si="16"/>
        <v>-998.3250266899997</v>
      </c>
      <c r="Z36" s="55">
        <f t="shared" si="16"/>
        <v>-4036.4732178599997</v>
      </c>
      <c r="AA36" s="55">
        <f t="shared" si="16"/>
        <v>-662.5766010000002</v>
      </c>
      <c r="AB36" s="55">
        <f t="shared" si="16"/>
        <v>-2734.55859706</v>
      </c>
      <c r="AC36" s="55">
        <f t="shared" si="16"/>
        <v>211.32534838999993</v>
      </c>
      <c r="AD36" s="55">
        <f t="shared" si="16"/>
        <v>-944.57879273</v>
      </c>
      <c r="AE36" s="55">
        <f t="shared" si="16"/>
        <v>-1062.43583018</v>
      </c>
      <c r="AF36" s="55">
        <f t="shared" si="16"/>
        <v>-4953.50906178</v>
      </c>
      <c r="AG36" s="55">
        <f t="shared" si="16"/>
        <v>-1474.4110643</v>
      </c>
      <c r="AH36" s="55">
        <f t="shared" si="16"/>
        <v>-222.74082607000003</v>
      </c>
      <c r="AI36" s="55">
        <f t="shared" si="16"/>
        <v>1225.0194880400002</v>
      </c>
      <c r="AJ36" s="55">
        <f t="shared" si="16"/>
        <v>-425.76322195000034</v>
      </c>
      <c r="AK36" s="55">
        <f t="shared" si="16"/>
        <v>-3551.59403924</v>
      </c>
      <c r="AL36" s="55">
        <f t="shared" si="16"/>
        <v>2113.4859147299994</v>
      </c>
      <c r="AM36" s="55">
        <f t="shared" si="16"/>
        <v>-1247.5399565700004</v>
      </c>
      <c r="AN36" s="55">
        <f t="shared" si="16"/>
        <v>-102.52485162999994</v>
      </c>
      <c r="AO36" s="55">
        <f t="shared" si="16"/>
        <v>116.94293592000008</v>
      </c>
      <c r="AP36" s="55">
        <f t="shared" si="16"/>
        <v>1166.95174748</v>
      </c>
      <c r="AQ36" s="55">
        <f t="shared" si="16"/>
        <v>-3633.8894002499997</v>
      </c>
      <c r="AR36" s="55">
        <f t="shared" si="16"/>
        <v>213.8803724500001</v>
      </c>
      <c r="AS36" s="55">
        <f t="shared" si="16"/>
        <v>642.91171196</v>
      </c>
      <c r="AT36" s="55">
        <f t="shared" si="16"/>
        <v>-1531.4099999999999</v>
      </c>
      <c r="AU36" s="55">
        <f t="shared" si="16"/>
        <v>-12.31000000000006</v>
      </c>
      <c r="AV36" s="55">
        <f t="shared" si="16"/>
        <v>-1316.2100000000005</v>
      </c>
      <c r="AW36" s="55">
        <f t="shared" si="16"/>
        <v>-635.2400000000001</v>
      </c>
      <c r="AX36" s="55">
        <f t="shared" si="16"/>
        <v>-545.51</v>
      </c>
      <c r="AY36" s="55">
        <f t="shared" si="16"/>
        <v>-0.2099999999999227</v>
      </c>
      <c r="AZ36" s="55">
        <f t="shared" si="16"/>
        <v>31.280000000000143</v>
      </c>
      <c r="BA36" s="55">
        <f t="shared" si="16"/>
        <v>1036.51</v>
      </c>
      <c r="BB36" s="55">
        <f t="shared" si="16"/>
        <v>-364.27</v>
      </c>
      <c r="BC36" s="55">
        <f t="shared" si="16"/>
        <v>-683.8100000000002</v>
      </c>
      <c r="BD36" s="55">
        <f t="shared" si="16"/>
        <v>543.8000000000001</v>
      </c>
      <c r="BE36" s="55">
        <f t="shared" si="16"/>
        <v>286.5200000000001</v>
      </c>
      <c r="BF36" s="55">
        <f t="shared" si="16"/>
        <v>1525.3367586943327</v>
      </c>
      <c r="BG36" s="55">
        <f t="shared" si="16"/>
        <v>61.686903000597795</v>
      </c>
      <c r="BH36" s="55">
        <f t="shared" si="16"/>
        <v>-2427.0483593876716</v>
      </c>
      <c r="BI36" s="55">
        <f t="shared" si="16"/>
        <v>-366.2781621281522</v>
      </c>
      <c r="BJ36" s="55">
        <f t="shared" si="16"/>
        <v>251.47631103416404</v>
      </c>
      <c r="BK36" s="55">
        <f t="shared" si="16"/>
        <v>1991.0677103583737</v>
      </c>
      <c r="BL36" s="55">
        <f t="shared" si="16"/>
        <v>-92.70067458000722</v>
      </c>
      <c r="BM36" s="55">
        <f t="shared" si="16"/>
        <v>59.17512271742811</v>
      </c>
      <c r="BN36" s="55">
        <f t="shared" si="16"/>
        <v>-178.45276075624292</v>
      </c>
      <c r="BO36" s="55">
        <f t="shared" si="16"/>
        <v>17.19500234172144</v>
      </c>
      <c r="BP36" s="55">
        <f t="shared" si="16"/>
        <v>-66.88229545436525</v>
      </c>
      <c r="BQ36" s="55">
        <f t="shared" si="16"/>
        <v>-370.71476119697036</v>
      </c>
      <c r="BR36" s="55">
        <f t="shared" si="16"/>
        <v>-587.8358064566671</v>
      </c>
      <c r="BS36" s="55">
        <f t="shared" si="16"/>
        <v>323.9234669966829</v>
      </c>
      <c r="BT36" s="55">
        <f t="shared" si="16"/>
        <v>817.3585633863037</v>
      </c>
      <c r="BU36" s="55">
        <f t="shared" si="16"/>
        <v>-1616.3021949600002</v>
      </c>
      <c r="BV36" s="55">
        <f t="shared" si="16"/>
        <v>1675.2054510852458</v>
      </c>
      <c r="BW36" s="55">
        <f t="shared" si="16"/>
        <v>-225.78924013735605</v>
      </c>
      <c r="BX36" s="55">
        <f t="shared" si="16"/>
        <v>3124.8390784710227</v>
      </c>
      <c r="BY36" s="55">
        <f t="shared" si="16"/>
        <v>2419.5617783534094</v>
      </c>
      <c r="BZ36" s="55">
        <f t="shared" si="16"/>
        <v>-434.97935164552905</v>
      </c>
      <c r="CA36" s="55">
        <f t="shared" si="16"/>
        <v>355.83113978094036</v>
      </c>
      <c r="CB36" s="55">
        <f t="shared" si="16"/>
        <v>1796.1599636161557</v>
      </c>
      <c r="CC36" s="55">
        <f t="shared" si="16"/>
        <v>2644.745130377669</v>
      </c>
      <c r="CD36" s="55">
        <f t="shared" si="16"/>
        <v>2469.352362336434</v>
      </c>
      <c r="CE36" s="55">
        <f t="shared" si="16"/>
        <v>193.2872625317707</v>
      </c>
      <c r="CF36" s="55">
        <f t="shared" si="16"/>
        <v>736.2575322079858</v>
      </c>
      <c r="CG36" s="55">
        <f t="shared" si="16"/>
        <v>-605.5789082386491</v>
      </c>
      <c r="CH36" s="55">
        <f t="shared" si="16"/>
        <v>-658.2587254965708</v>
      </c>
      <c r="CI36" s="55">
        <f t="shared" si="16"/>
        <v>876.7051976047053</v>
      </c>
      <c r="CJ36" s="55">
        <f t="shared" si="16"/>
        <v>-128.2735197720035</v>
      </c>
      <c r="CK36" s="55">
        <f t="shared" si="16"/>
        <v>2985.9191666617235</v>
      </c>
      <c r="CL36" s="55">
        <f t="shared" si="16"/>
        <v>846.6676117375698</v>
      </c>
      <c r="CM36" s="55">
        <f t="shared" si="16"/>
        <v>3197.7591195262353</v>
      </c>
      <c r="CN36" s="55">
        <f t="shared" si="16"/>
        <v>2580.968582999574</v>
      </c>
      <c r="CO36" s="55">
        <f t="shared" si="16"/>
        <v>5089.705082441629</v>
      </c>
      <c r="CP36" s="55">
        <f t="shared" si="16"/>
        <v>-60.666635999999926</v>
      </c>
      <c r="CQ36" s="55">
        <f aca="true" t="shared" si="17" ref="CQ36:DO36">+CQ38+CQ39+CQ40</f>
        <v>5068.04795246</v>
      </c>
      <c r="CR36" s="55">
        <f t="shared" si="17"/>
        <v>978.5797595200002</v>
      </c>
      <c r="CS36" s="55">
        <f t="shared" si="17"/>
        <v>1683.30769079</v>
      </c>
      <c r="CT36" s="55">
        <f t="shared" si="17"/>
        <v>2381.87785703</v>
      </c>
      <c r="CU36" s="55">
        <f t="shared" si="17"/>
        <v>2040.63151686</v>
      </c>
      <c r="CV36" s="55">
        <f t="shared" si="17"/>
        <v>3626.77032281</v>
      </c>
      <c r="CW36" s="55">
        <f t="shared" si="17"/>
        <v>3745.47697502</v>
      </c>
      <c r="CX36" s="55">
        <f t="shared" si="17"/>
        <v>2773.5246238600002</v>
      </c>
      <c r="CY36" s="55">
        <f t="shared" si="17"/>
        <v>2973.51645985</v>
      </c>
      <c r="CZ36" s="55">
        <f t="shared" si="17"/>
        <v>2008.48882203</v>
      </c>
      <c r="DA36" s="55">
        <f t="shared" si="17"/>
        <v>4037.4575911899997</v>
      </c>
      <c r="DB36" s="55">
        <f t="shared" si="17"/>
        <v>-20.422967640688967</v>
      </c>
      <c r="DC36" s="55">
        <f t="shared" si="17"/>
        <v>1129.7792003318873</v>
      </c>
      <c r="DD36" s="55">
        <f t="shared" si="17"/>
        <v>3084.6753772223246</v>
      </c>
      <c r="DE36" s="55">
        <f t="shared" si="17"/>
        <v>-892.6273988138605</v>
      </c>
      <c r="DF36" s="55">
        <f t="shared" si="17"/>
        <v>807.847893637364</v>
      </c>
      <c r="DG36" s="55">
        <f t="shared" si="17"/>
        <v>1933.8866695064098</v>
      </c>
      <c r="DH36" s="55">
        <f t="shared" si="17"/>
        <v>534.225473734492</v>
      </c>
      <c r="DI36" s="55">
        <f t="shared" si="17"/>
        <v>3175.921075927478</v>
      </c>
      <c r="DJ36" s="55">
        <f t="shared" si="17"/>
        <v>1410.1195751462058</v>
      </c>
      <c r="DK36" s="55">
        <f t="shared" si="17"/>
        <v>2435.5495212250808</v>
      </c>
      <c r="DL36" s="55">
        <f t="shared" si="17"/>
        <v>129.3055944563389</v>
      </c>
      <c r="DM36" s="55">
        <f t="shared" si="17"/>
        <v>4902.203912454688</v>
      </c>
      <c r="DN36" s="55">
        <f t="shared" si="17"/>
        <v>27219.555344230004</v>
      </c>
      <c r="DO36" s="55">
        <f t="shared" si="17"/>
        <v>13728.26001473303</v>
      </c>
      <c r="DP36" s="64"/>
      <c r="DQ36" s="64"/>
      <c r="DR36" s="64"/>
      <c r="DS36" s="64"/>
      <c r="DT36" s="64"/>
      <c r="DU36" s="64"/>
    </row>
    <row r="37" spans="1:125" ht="19.5" customHeight="1">
      <c r="A37" s="38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55"/>
      <c r="O37" s="60"/>
      <c r="P37" s="60"/>
      <c r="Q37" s="60"/>
      <c r="R37" s="60"/>
      <c r="S37" s="60"/>
      <c r="T37" s="60"/>
      <c r="U37" s="60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9"/>
      <c r="CH37" s="59"/>
      <c r="CI37" s="59"/>
      <c r="CJ37" s="59"/>
      <c r="CK37" s="55"/>
      <c r="CL37" s="55"/>
      <c r="CM37" s="55"/>
      <c r="CN37" s="55"/>
      <c r="CO37" s="55"/>
      <c r="CP37" s="60"/>
      <c r="CQ37" s="60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20"/>
      <c r="DC37" s="84"/>
      <c r="DD37" s="20"/>
      <c r="DE37" s="84"/>
      <c r="DF37" s="20"/>
      <c r="DG37" s="84"/>
      <c r="DH37" s="55"/>
      <c r="DI37" s="55"/>
      <c r="DJ37" s="55"/>
      <c r="DK37" s="55"/>
      <c r="DL37" s="55"/>
      <c r="DM37" s="55"/>
      <c r="DN37" s="73"/>
      <c r="DO37" s="73"/>
      <c r="DP37" s="64"/>
      <c r="DQ37" s="64"/>
      <c r="DR37" s="64"/>
      <c r="DS37" s="64"/>
      <c r="DT37" s="64"/>
      <c r="DU37" s="64"/>
    </row>
    <row r="38" spans="1:125" ht="19.5" customHeight="1">
      <c r="A38" s="3" t="s">
        <v>47</v>
      </c>
      <c r="B38" s="3">
        <v>4355.826918009113</v>
      </c>
      <c r="C38" s="3">
        <v>638.6565326294248</v>
      </c>
      <c r="D38" s="4">
        <v>850.4</v>
      </c>
      <c r="E38" s="3">
        <v>2059.2</v>
      </c>
      <c r="F38" s="3">
        <v>625.7</v>
      </c>
      <c r="G38" s="3">
        <v>590.9000000000001</v>
      </c>
      <c r="H38" s="3">
        <v>503.451713665375</v>
      </c>
      <c r="I38" s="3">
        <v>1251.7</v>
      </c>
      <c r="J38" s="3">
        <v>1737</v>
      </c>
      <c r="K38" s="3">
        <v>974.5</v>
      </c>
      <c r="L38" s="3">
        <v>714.8</v>
      </c>
      <c r="M38" s="3">
        <v>1188.7</v>
      </c>
      <c r="N38" s="60">
        <f>+SUM(B38:M38)</f>
        <v>15490.835164303913</v>
      </c>
      <c r="O38" s="60">
        <f t="shared" si="11"/>
        <v>9086.38443324</v>
      </c>
      <c r="P38" s="60">
        <f>+SUM(AH38:AS38)</f>
        <v>13488.057492869999</v>
      </c>
      <c r="Q38" s="60">
        <f>+SUM(AT38:BE38)</f>
        <v>10979.279999999999</v>
      </c>
      <c r="R38" s="60">
        <f>+SUM(BF38:BQ38)</f>
        <v>15158.662691592246</v>
      </c>
      <c r="S38" s="60">
        <f t="shared" si="4"/>
        <v>20494.474820629006</v>
      </c>
      <c r="T38" s="60">
        <f t="shared" si="5"/>
        <v>29114.765745813213</v>
      </c>
      <c r="U38" s="60">
        <v>48181.2113736</v>
      </c>
      <c r="V38" s="60">
        <v>930.2475146399998</v>
      </c>
      <c r="W38" s="60">
        <v>580.43040896</v>
      </c>
      <c r="X38" s="60">
        <v>555.4273892799999</v>
      </c>
      <c r="Y38" s="60">
        <v>497.63649932</v>
      </c>
      <c r="Z38" s="60">
        <v>986.13109143</v>
      </c>
      <c r="AA38" s="60">
        <v>903.1948829799999</v>
      </c>
      <c r="AB38" s="60">
        <v>1128.1046636800002</v>
      </c>
      <c r="AC38" s="60">
        <v>971.9767124</v>
      </c>
      <c r="AD38" s="60">
        <v>359.14556856999997</v>
      </c>
      <c r="AE38" s="60">
        <v>934.07707071</v>
      </c>
      <c r="AF38" s="60">
        <v>680.8130373600001</v>
      </c>
      <c r="AG38" s="60">
        <v>559.1995939100002</v>
      </c>
      <c r="AH38" s="60">
        <v>569.44125083</v>
      </c>
      <c r="AI38" s="60">
        <v>1272.34529326</v>
      </c>
      <c r="AJ38" s="60">
        <v>1055.5469365999998</v>
      </c>
      <c r="AK38" s="60">
        <v>1131.59696049</v>
      </c>
      <c r="AL38" s="60">
        <v>3583.773708049999</v>
      </c>
      <c r="AM38" s="60">
        <v>1001.8372487299998</v>
      </c>
      <c r="AN38" s="60">
        <v>886.93333868</v>
      </c>
      <c r="AO38" s="60">
        <v>908.07496157</v>
      </c>
      <c r="AP38" s="60">
        <v>946.5062456400001</v>
      </c>
      <c r="AQ38" s="60">
        <v>885.15947165</v>
      </c>
      <c r="AR38" s="60">
        <v>866.68134652</v>
      </c>
      <c r="AS38" s="60">
        <v>380.16073085000005</v>
      </c>
      <c r="AT38" s="60">
        <v>754.54</v>
      </c>
      <c r="AU38" s="60">
        <v>409.5799999999999</v>
      </c>
      <c r="AV38" s="60">
        <v>759.31</v>
      </c>
      <c r="AW38" s="60">
        <v>870.9999999999999</v>
      </c>
      <c r="AX38" s="60">
        <v>698.9100000000001</v>
      </c>
      <c r="AY38" s="60">
        <v>811.05</v>
      </c>
      <c r="AZ38" s="60">
        <v>489.73000000000013</v>
      </c>
      <c r="BA38" s="60">
        <v>1824.06</v>
      </c>
      <c r="BB38" s="60">
        <v>1233.58</v>
      </c>
      <c r="BC38" s="60">
        <v>855.5</v>
      </c>
      <c r="BD38" s="60">
        <v>1201.06</v>
      </c>
      <c r="BE38" s="60">
        <v>1070.96</v>
      </c>
      <c r="BF38" s="60">
        <v>2275.7073379323097</v>
      </c>
      <c r="BG38" s="60">
        <v>1363.09279107315</v>
      </c>
      <c r="BH38" s="60">
        <v>1257.1734936412586</v>
      </c>
      <c r="BI38" s="60">
        <v>1589.6659839966478</v>
      </c>
      <c r="BJ38" s="60">
        <v>1211.215312548557</v>
      </c>
      <c r="BK38" s="60">
        <v>2546.1938186974057</v>
      </c>
      <c r="BL38" s="60">
        <v>750.4848754748766</v>
      </c>
      <c r="BM38" s="60">
        <v>355.5059113710061</v>
      </c>
      <c r="BN38" s="60">
        <v>710.685813494357</v>
      </c>
      <c r="BO38" s="60">
        <v>1357.129094627588</v>
      </c>
      <c r="BP38" s="60">
        <v>1134.2928940132585</v>
      </c>
      <c r="BQ38" s="60">
        <v>607.5153647218297</v>
      </c>
      <c r="BR38" s="60">
        <v>747.126115683433</v>
      </c>
      <c r="BS38" s="60">
        <v>1402.9133493704499</v>
      </c>
      <c r="BT38" s="60">
        <v>1519.8259336973026</v>
      </c>
      <c r="BU38" s="60">
        <v>2096.99158447</v>
      </c>
      <c r="BV38" s="60">
        <v>1882.7025782752457</v>
      </c>
      <c r="BW38" s="60">
        <v>1106.446101223908</v>
      </c>
      <c r="BX38" s="60">
        <v>1984.5180531455599</v>
      </c>
      <c r="BY38" s="60">
        <v>2791.10382674673</v>
      </c>
      <c r="BZ38" s="60">
        <v>1101.264495840253</v>
      </c>
      <c r="CA38" s="60">
        <v>1272.7349793066833</v>
      </c>
      <c r="CB38" s="60">
        <v>1968.7061849727736</v>
      </c>
      <c r="CC38" s="60">
        <v>2620.141617896669</v>
      </c>
      <c r="CD38" s="60">
        <v>2442.275195283334</v>
      </c>
      <c r="CE38" s="60">
        <v>1392.0333925712305</v>
      </c>
      <c r="CF38" s="60">
        <v>1375.1831809123107</v>
      </c>
      <c r="CG38" s="59">
        <v>1273.123993330351</v>
      </c>
      <c r="CH38" s="59">
        <v>1598.524950348815</v>
      </c>
      <c r="CI38" s="59">
        <v>1049.4882406706054</v>
      </c>
      <c r="CJ38" s="59">
        <v>1649.070864635179</v>
      </c>
      <c r="CK38" s="60">
        <v>3215.3833620574505</v>
      </c>
      <c r="CL38" s="60">
        <v>2654.1077140614725</v>
      </c>
      <c r="CM38" s="60">
        <v>3707.505377504235</v>
      </c>
      <c r="CN38" s="60">
        <v>3710.351766848652</v>
      </c>
      <c r="CO38" s="60">
        <v>5047.717707589574</v>
      </c>
      <c r="CP38" s="60">
        <v>3215.285767</v>
      </c>
      <c r="CQ38" s="60">
        <v>5636.36401237</v>
      </c>
      <c r="CR38" s="60">
        <v>4402.92573986</v>
      </c>
      <c r="CS38" s="60">
        <v>5341.83104449</v>
      </c>
      <c r="CT38" s="60">
        <v>3721.586339</v>
      </c>
      <c r="CU38" s="60">
        <v>2773.93414475</v>
      </c>
      <c r="CV38" s="60">
        <v>3626.74793804</v>
      </c>
      <c r="CW38" s="60">
        <v>4449.75556693</v>
      </c>
      <c r="CX38" s="60">
        <v>3704.05667833</v>
      </c>
      <c r="CY38" s="60">
        <v>3829.80379157</v>
      </c>
      <c r="CZ38" s="60">
        <v>3559.39108167</v>
      </c>
      <c r="DA38" s="60">
        <v>3919.52926959</v>
      </c>
      <c r="DB38" s="78">
        <v>3285.340340399811</v>
      </c>
      <c r="DC38" s="87">
        <v>2735.0504072908275</v>
      </c>
      <c r="DD38" s="78">
        <v>4218.048494862504</v>
      </c>
      <c r="DE38" s="87">
        <v>3522.0185073842254</v>
      </c>
      <c r="DF38" s="78">
        <v>3248.259130223542</v>
      </c>
      <c r="DG38" s="87">
        <v>2665.705575974304</v>
      </c>
      <c r="DH38" s="60">
        <v>3936.1111744301566</v>
      </c>
      <c r="DI38" s="60">
        <v>3303.951812202878</v>
      </c>
      <c r="DJ38" s="60">
        <v>2727.011507523894</v>
      </c>
      <c r="DK38" s="60">
        <v>3738.4401166851458</v>
      </c>
      <c r="DL38" s="60">
        <v>3762.7992576398037</v>
      </c>
      <c r="DM38" s="60">
        <v>5358.834144394706</v>
      </c>
      <c r="DN38" s="73">
        <f t="shared" si="6"/>
        <v>44261.682104010004</v>
      </c>
      <c r="DO38" s="73">
        <f t="shared" si="7"/>
        <v>37142.73632461709</v>
      </c>
      <c r="DP38" s="64"/>
      <c r="DQ38" s="64"/>
      <c r="DR38" s="64"/>
      <c r="DS38" s="64"/>
      <c r="DT38" s="64"/>
      <c r="DU38" s="64"/>
    </row>
    <row r="39" spans="1:125" ht="19.5" customHeight="1">
      <c r="A39" s="3" t="s">
        <v>48</v>
      </c>
      <c r="B39" s="3">
        <v>-339.35006549140616</v>
      </c>
      <c r="C39" s="3">
        <v>-986.3786227117231</v>
      </c>
      <c r="D39" s="4">
        <v>-641.5</v>
      </c>
      <c r="E39" s="3">
        <v>-1463.5</v>
      </c>
      <c r="F39" s="3">
        <v>18.8</v>
      </c>
      <c r="G39" s="3">
        <v>-1.5999999999999943</v>
      </c>
      <c r="H39" s="3">
        <v>-241.95438546948301</v>
      </c>
      <c r="I39" s="3">
        <v>-723.6</v>
      </c>
      <c r="J39" s="3">
        <v>-833.6</v>
      </c>
      <c r="K39" s="3">
        <v>-584.6</v>
      </c>
      <c r="L39" s="3">
        <v>-817.6</v>
      </c>
      <c r="M39" s="3">
        <v>-5650.8</v>
      </c>
      <c r="N39" s="60">
        <f>+SUM(B39:M39)</f>
        <v>-12265.683073672613</v>
      </c>
      <c r="O39" s="60">
        <f t="shared" si="11"/>
        <v>-25111.18554235</v>
      </c>
      <c r="P39" s="60">
        <f>+SUM(AH39:AS39)</f>
        <v>-17194.55624653</v>
      </c>
      <c r="Q39" s="60">
        <f>+SUM(AT39:BE39)</f>
        <v>-14170.140000000001</v>
      </c>
      <c r="R39" s="60">
        <f>+SUM(BF39:BQ39)</f>
        <v>-14754.623340926639</v>
      </c>
      <c r="S39" s="60">
        <f t="shared" si="4"/>
        <v>-10201.756841761133</v>
      </c>
      <c r="T39" s="60">
        <f t="shared" si="5"/>
        <v>-11527.718971453607</v>
      </c>
      <c r="U39" s="60">
        <v>-16924.19843818</v>
      </c>
      <c r="V39" s="60">
        <v>-831.8619060099999</v>
      </c>
      <c r="W39" s="60">
        <v>33.47986887000002</v>
      </c>
      <c r="X39" s="60">
        <v>-636.9815416399999</v>
      </c>
      <c r="Y39" s="60">
        <v>-1495.9615260099997</v>
      </c>
      <c r="Z39" s="60">
        <v>-5022.60430929</v>
      </c>
      <c r="AA39" s="60">
        <v>-1565.77148398</v>
      </c>
      <c r="AB39" s="60">
        <v>-3862.66326074</v>
      </c>
      <c r="AC39" s="60">
        <v>-760.6513640100001</v>
      </c>
      <c r="AD39" s="60">
        <v>-1303.7243613</v>
      </c>
      <c r="AE39" s="60">
        <v>-1996.51290089</v>
      </c>
      <c r="AF39" s="60">
        <v>-5634.322099139999</v>
      </c>
      <c r="AG39" s="60">
        <v>-2033.61065821</v>
      </c>
      <c r="AH39" s="60">
        <v>-793.82070543</v>
      </c>
      <c r="AI39" s="60">
        <v>-47.32580522</v>
      </c>
      <c r="AJ39" s="60">
        <v>-1481.31015855</v>
      </c>
      <c r="AK39" s="60">
        <v>-4683.19099973</v>
      </c>
      <c r="AL39" s="60">
        <v>-1470.28779332</v>
      </c>
      <c r="AM39" s="60">
        <v>-2249.3772053000002</v>
      </c>
      <c r="AN39" s="60">
        <v>-989.45819031</v>
      </c>
      <c r="AO39" s="60">
        <v>-791.13202565</v>
      </c>
      <c r="AP39" s="60">
        <v>220.44550184000002</v>
      </c>
      <c r="AQ39" s="60">
        <v>-4519.0488718999995</v>
      </c>
      <c r="AR39" s="60">
        <v>-652.8009740699999</v>
      </c>
      <c r="AS39" s="60">
        <v>262.75098111</v>
      </c>
      <c r="AT39" s="60">
        <v>-2285.95</v>
      </c>
      <c r="AU39" s="60">
        <v>-421.89</v>
      </c>
      <c r="AV39" s="60">
        <v>-2075.5200000000004</v>
      </c>
      <c r="AW39" s="60">
        <v>-1506.24</v>
      </c>
      <c r="AX39" s="60">
        <v>-1244.42</v>
      </c>
      <c r="AY39" s="60">
        <v>-811.2599999999999</v>
      </c>
      <c r="AZ39" s="60">
        <v>-458.45</v>
      </c>
      <c r="BA39" s="60">
        <v>-787.55</v>
      </c>
      <c r="BB39" s="60">
        <v>-1597.85</v>
      </c>
      <c r="BC39" s="60">
        <v>-1539.3100000000002</v>
      </c>
      <c r="BD39" s="60">
        <v>-657.2599999999999</v>
      </c>
      <c r="BE39" s="60">
        <v>-784.4399999999999</v>
      </c>
      <c r="BF39" s="60">
        <v>-750.370579237977</v>
      </c>
      <c r="BG39" s="60">
        <v>-1301.4058880725522</v>
      </c>
      <c r="BH39" s="60">
        <v>-3684.22185302893</v>
      </c>
      <c r="BI39" s="60">
        <v>-1955.9441461248</v>
      </c>
      <c r="BJ39" s="60">
        <v>-959.739001514393</v>
      </c>
      <c r="BK39" s="60">
        <v>-555.126108339032</v>
      </c>
      <c r="BL39" s="60">
        <v>-843.1855500548838</v>
      </c>
      <c r="BM39" s="60">
        <v>-296.330788653578</v>
      </c>
      <c r="BN39" s="60">
        <v>-878.4276782282</v>
      </c>
      <c r="BO39" s="60">
        <v>-1350.4664322858666</v>
      </c>
      <c r="BP39" s="60">
        <v>-1201.1751894676238</v>
      </c>
      <c r="BQ39" s="60">
        <v>-978.2301259188</v>
      </c>
      <c r="BR39" s="60">
        <v>-1334.9619221401001</v>
      </c>
      <c r="BS39" s="60">
        <v>-1078.989882373767</v>
      </c>
      <c r="BT39" s="60">
        <v>-702.467370310999</v>
      </c>
      <c r="BU39" s="60">
        <v>-3713.29377943</v>
      </c>
      <c r="BV39" s="60">
        <v>-207.49712719000001</v>
      </c>
      <c r="BW39" s="60">
        <v>-1332.235341361264</v>
      </c>
      <c r="BX39" s="60">
        <v>1140.3210253254629</v>
      </c>
      <c r="BY39" s="60">
        <v>-371.54204839332095</v>
      </c>
      <c r="BZ39" s="60">
        <v>-1536.243847485782</v>
      </c>
      <c r="CA39" s="60">
        <v>-916.9038395257429</v>
      </c>
      <c r="CB39" s="60">
        <v>-172.54622135661802</v>
      </c>
      <c r="CC39" s="60">
        <v>24.603512481000003</v>
      </c>
      <c r="CD39" s="60">
        <v>27.0771670531</v>
      </c>
      <c r="CE39" s="60">
        <v>-1198.7461300394598</v>
      </c>
      <c r="CF39" s="60">
        <v>-636.3896388851249</v>
      </c>
      <c r="CG39" s="59">
        <v>-1878.702901569</v>
      </c>
      <c r="CH39" s="59">
        <v>-2256.783675845386</v>
      </c>
      <c r="CI39" s="59">
        <v>-172.78304306590002</v>
      </c>
      <c r="CJ39" s="59">
        <v>-1777.3443844071826</v>
      </c>
      <c r="CK39" s="60">
        <v>-229.46419539572702</v>
      </c>
      <c r="CL39" s="60">
        <v>-1807.4401023239027</v>
      </c>
      <c r="CM39" s="60">
        <v>-509.746257978</v>
      </c>
      <c r="CN39" s="60">
        <v>-1129.383183849078</v>
      </c>
      <c r="CO39" s="60">
        <v>41.98737485205501</v>
      </c>
      <c r="CP39" s="60">
        <v>-3275.952403</v>
      </c>
      <c r="CQ39" s="60">
        <v>-568.31605991</v>
      </c>
      <c r="CR39" s="60">
        <v>-3424.34598034</v>
      </c>
      <c r="CS39" s="60">
        <v>-3658.5233537</v>
      </c>
      <c r="CT39" s="60">
        <v>-1339.70848197</v>
      </c>
      <c r="CU39" s="60">
        <v>-733.30262789</v>
      </c>
      <c r="CV39" s="60">
        <v>0.02238477</v>
      </c>
      <c r="CW39" s="60">
        <v>-704.27859191</v>
      </c>
      <c r="CX39" s="60">
        <v>-930.53205447</v>
      </c>
      <c r="CY39" s="60">
        <v>-856.28733172</v>
      </c>
      <c r="CZ39" s="60">
        <v>-1550.90225964</v>
      </c>
      <c r="DA39" s="60">
        <v>117.9283216</v>
      </c>
      <c r="DB39" s="78">
        <v>-3305.7633080405</v>
      </c>
      <c r="DC39" s="87">
        <v>-1605.2712069589402</v>
      </c>
      <c r="DD39" s="78">
        <v>-1133.3731176401798</v>
      </c>
      <c r="DE39" s="87">
        <v>-4414.645906198086</v>
      </c>
      <c r="DF39" s="78">
        <v>-2440.411236586178</v>
      </c>
      <c r="DG39" s="87">
        <v>-731.8189064678941</v>
      </c>
      <c r="DH39" s="60">
        <v>-3401.8857006956646</v>
      </c>
      <c r="DI39" s="60">
        <v>-128.0307362754</v>
      </c>
      <c r="DJ39" s="60">
        <v>-1316.8919323776884</v>
      </c>
      <c r="DK39" s="60">
        <v>-1302.890595460065</v>
      </c>
      <c r="DL39" s="60">
        <v>-3633.493663183465</v>
      </c>
      <c r="DM39" s="60">
        <v>-456.6302319400179</v>
      </c>
      <c r="DN39" s="73">
        <f t="shared" si="6"/>
        <v>-17042.12675978</v>
      </c>
      <c r="DO39" s="73">
        <f t="shared" si="7"/>
        <v>-23414.476309884063</v>
      </c>
      <c r="DP39" s="64"/>
      <c r="DQ39" s="64"/>
      <c r="DR39" s="64"/>
      <c r="DS39" s="64"/>
      <c r="DT39" s="64"/>
      <c r="DU39" s="64"/>
    </row>
    <row r="40" spans="1:125" ht="19.5" customHeight="1">
      <c r="A40" s="38" t="s">
        <v>7</v>
      </c>
      <c r="B40" s="3">
        <v>0</v>
      </c>
      <c r="C40" s="3">
        <v>0</v>
      </c>
      <c r="D40" s="4"/>
      <c r="E40" s="3"/>
      <c r="F40" s="3"/>
      <c r="G40" s="3">
        <v>144.8</v>
      </c>
      <c r="H40" s="3">
        <v>0</v>
      </c>
      <c r="I40" s="3"/>
      <c r="J40" s="3">
        <v>0</v>
      </c>
      <c r="K40" s="3">
        <v>0</v>
      </c>
      <c r="L40" s="3">
        <v>0</v>
      </c>
      <c r="M40" s="3"/>
      <c r="N40" s="60">
        <f>+SUM(B40:M40)</f>
        <v>144.8</v>
      </c>
      <c r="O40" s="60">
        <f t="shared" si="11"/>
        <v>0</v>
      </c>
      <c r="P40" s="60">
        <f>+SUM(AH40:AS40)</f>
        <v>1.63862853</v>
      </c>
      <c r="Q40" s="60">
        <f>+SUM(AT40:BE40)</f>
        <v>0</v>
      </c>
      <c r="R40" s="60">
        <f>+SUM(BF40:BQ40)</f>
        <v>-0.17855602240000046</v>
      </c>
      <c r="S40" s="60">
        <f t="shared" si="4"/>
        <v>0</v>
      </c>
      <c r="T40" s="60">
        <f t="shared" si="5"/>
        <v>-2.5360098192000002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1.63862853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0</v>
      </c>
      <c r="BJ40" s="60">
        <v>0</v>
      </c>
      <c r="BK40" s="60">
        <v>0</v>
      </c>
      <c r="BL40" s="60">
        <v>0</v>
      </c>
      <c r="BM40" s="60">
        <v>0</v>
      </c>
      <c r="BN40" s="60">
        <v>-10.7108960224</v>
      </c>
      <c r="BO40" s="60">
        <v>10.53234</v>
      </c>
      <c r="BP40" s="60">
        <v>0</v>
      </c>
      <c r="BQ40" s="60">
        <v>0</v>
      </c>
      <c r="BR40" s="60">
        <v>0</v>
      </c>
      <c r="BS40" s="60">
        <v>0</v>
      </c>
      <c r="BT40" s="60">
        <v>0</v>
      </c>
      <c r="BU40" s="60">
        <v>0</v>
      </c>
      <c r="BV40" s="60">
        <v>0</v>
      </c>
      <c r="BW40" s="60">
        <v>0</v>
      </c>
      <c r="BX40" s="60">
        <v>0</v>
      </c>
      <c r="BY40" s="60">
        <v>0</v>
      </c>
      <c r="BZ40" s="60">
        <v>0</v>
      </c>
      <c r="CA40" s="60">
        <v>0</v>
      </c>
      <c r="CB40" s="60">
        <v>0</v>
      </c>
      <c r="CC40" s="60">
        <v>0</v>
      </c>
      <c r="CD40" s="60">
        <v>0</v>
      </c>
      <c r="CE40" s="60">
        <v>0</v>
      </c>
      <c r="CF40" s="60">
        <v>-2.5360098192000002</v>
      </c>
      <c r="CG40" s="59">
        <v>0</v>
      </c>
      <c r="CH40" s="59">
        <v>0</v>
      </c>
      <c r="CI40" s="59">
        <v>0</v>
      </c>
      <c r="CJ40" s="59">
        <v>0</v>
      </c>
      <c r="CK40" s="60">
        <v>0</v>
      </c>
      <c r="CL40" s="60">
        <v>0</v>
      </c>
      <c r="CM40" s="60">
        <v>0</v>
      </c>
      <c r="CN40" s="60">
        <v>0</v>
      </c>
      <c r="CO40" s="60">
        <v>0</v>
      </c>
      <c r="CP40" s="60">
        <v>0</v>
      </c>
      <c r="CQ40" s="60">
        <v>0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0">
        <v>0</v>
      </c>
      <c r="DA40" s="60">
        <v>0</v>
      </c>
      <c r="DB40" s="20">
        <v>0</v>
      </c>
      <c r="DC40" s="84">
        <v>0</v>
      </c>
      <c r="DD40" s="20">
        <v>0</v>
      </c>
      <c r="DE40" s="84">
        <v>0</v>
      </c>
      <c r="DF40" s="20">
        <v>0</v>
      </c>
      <c r="DG40" s="84">
        <v>0</v>
      </c>
      <c r="DH40" s="60">
        <v>0</v>
      </c>
      <c r="DI40" s="60">
        <v>0</v>
      </c>
      <c r="DJ40" s="60">
        <v>0</v>
      </c>
      <c r="DK40" s="60">
        <v>0</v>
      </c>
      <c r="DL40" s="60">
        <v>0</v>
      </c>
      <c r="DM40" s="60">
        <v>0</v>
      </c>
      <c r="DN40" s="73">
        <f t="shared" si="6"/>
        <v>0</v>
      </c>
      <c r="DO40" s="73">
        <f t="shared" si="7"/>
        <v>0</v>
      </c>
      <c r="DP40" s="64"/>
      <c r="DQ40" s="64"/>
      <c r="DR40" s="64"/>
      <c r="DS40" s="64"/>
      <c r="DT40" s="64"/>
      <c r="DU40" s="64"/>
    </row>
    <row r="41" spans="1:125" ht="19.5" customHeight="1">
      <c r="A41" s="38"/>
      <c r="B41" s="1"/>
      <c r="C41" s="2"/>
      <c r="D41" s="4"/>
      <c r="E41" s="3"/>
      <c r="F41" s="3"/>
      <c r="G41" s="3"/>
      <c r="H41" s="3"/>
      <c r="I41" s="3"/>
      <c r="J41" s="3"/>
      <c r="K41" s="3"/>
      <c r="L41" s="3"/>
      <c r="M41" s="3"/>
      <c r="N41" s="55"/>
      <c r="O41" s="60"/>
      <c r="P41" s="60"/>
      <c r="Q41" s="60"/>
      <c r="R41" s="60"/>
      <c r="S41" s="60"/>
      <c r="T41" s="60"/>
      <c r="U41" s="60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9"/>
      <c r="CH41" s="59"/>
      <c r="CI41" s="59"/>
      <c r="CJ41" s="59"/>
      <c r="CK41" s="55"/>
      <c r="CL41" s="55"/>
      <c r="CM41" s="55"/>
      <c r="CN41" s="55"/>
      <c r="CO41" s="55"/>
      <c r="CP41" s="60"/>
      <c r="CQ41" s="60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20"/>
      <c r="DC41" s="84"/>
      <c r="DD41" s="20"/>
      <c r="DE41" s="84"/>
      <c r="DF41" s="20"/>
      <c r="DG41" s="84"/>
      <c r="DH41" s="55"/>
      <c r="DI41" s="55"/>
      <c r="DJ41" s="55"/>
      <c r="DK41" s="55"/>
      <c r="DL41" s="55"/>
      <c r="DM41" s="55"/>
      <c r="DN41" s="73"/>
      <c r="DO41" s="73"/>
      <c r="DP41" s="64"/>
      <c r="DQ41" s="64"/>
      <c r="DR41" s="64"/>
      <c r="DS41" s="64"/>
      <c r="DT41" s="64"/>
      <c r="DU41" s="64"/>
    </row>
    <row r="42" spans="1:125" ht="19.5" customHeight="1">
      <c r="A42" s="1" t="s">
        <v>8</v>
      </c>
      <c r="B42" s="1">
        <f>+B44+B45</f>
        <v>24901.357351918792</v>
      </c>
      <c r="C42" s="1">
        <f aca="true" t="shared" si="18" ref="C42:CP42">+C44+C45</f>
        <v>69442.99130903672</v>
      </c>
      <c r="D42" s="1">
        <f t="shared" si="18"/>
        <v>13414.5</v>
      </c>
      <c r="E42" s="1">
        <f t="shared" si="18"/>
        <v>27017.2</v>
      </c>
      <c r="F42" s="1">
        <f t="shared" si="18"/>
        <v>64455.600000000006</v>
      </c>
      <c r="G42" s="1">
        <f t="shared" si="18"/>
        <v>12833.8</v>
      </c>
      <c r="H42" s="1">
        <f t="shared" si="18"/>
        <v>23029.907411191303</v>
      </c>
      <c r="I42" s="1">
        <f t="shared" si="18"/>
        <v>21551.100000000002</v>
      </c>
      <c r="J42" s="1">
        <f t="shared" si="18"/>
        <v>18065</v>
      </c>
      <c r="K42" s="1">
        <f t="shared" si="18"/>
        <v>53144.8</v>
      </c>
      <c r="L42" s="1">
        <f t="shared" si="18"/>
        <v>23610.6</v>
      </c>
      <c r="M42" s="1">
        <f t="shared" si="18"/>
        <v>74435.20000000001</v>
      </c>
      <c r="N42" s="55">
        <f t="shared" si="18"/>
        <v>425902.05607214686</v>
      </c>
      <c r="O42" s="55">
        <f t="shared" si="18"/>
        <v>433060.0595415</v>
      </c>
      <c r="P42" s="55">
        <f t="shared" si="18"/>
        <v>436593.61983056</v>
      </c>
      <c r="Q42" s="55">
        <f t="shared" si="18"/>
        <v>328240.38</v>
      </c>
      <c r="R42" s="55">
        <f t="shared" si="18"/>
        <v>335895.6414049153</v>
      </c>
      <c r="S42" s="55">
        <f t="shared" si="18"/>
        <v>389963.65161230013</v>
      </c>
      <c r="T42" s="55">
        <f t="shared" si="18"/>
        <v>543408.9144348378</v>
      </c>
      <c r="U42" s="55">
        <f t="shared" si="18"/>
        <v>692239.61094459</v>
      </c>
      <c r="V42" s="55">
        <f t="shared" si="18"/>
        <v>27328.461426279995</v>
      </c>
      <c r="W42" s="55">
        <f t="shared" si="18"/>
        <v>29864.90567405</v>
      </c>
      <c r="X42" s="55">
        <f t="shared" si="18"/>
        <v>23941.08529982</v>
      </c>
      <c r="Y42" s="55">
        <f t="shared" si="18"/>
        <v>37720.25581060001</v>
      </c>
      <c r="Z42" s="55">
        <f t="shared" si="18"/>
        <v>23251.13485086</v>
      </c>
      <c r="AA42" s="55">
        <f t="shared" si="18"/>
        <v>38499.83914106</v>
      </c>
      <c r="AB42" s="55">
        <f t="shared" si="18"/>
        <v>24955.04311705</v>
      </c>
      <c r="AC42" s="55">
        <f t="shared" si="18"/>
        <v>25616.591011359997</v>
      </c>
      <c r="AD42" s="55">
        <f t="shared" si="18"/>
        <v>96777.69029825</v>
      </c>
      <c r="AE42" s="55">
        <f t="shared" si="18"/>
        <v>35096.755557640005</v>
      </c>
      <c r="AF42" s="55">
        <f t="shared" si="18"/>
        <v>37370.68512611</v>
      </c>
      <c r="AG42" s="55">
        <f t="shared" si="18"/>
        <v>32637.61222842</v>
      </c>
      <c r="AH42" s="55">
        <f t="shared" si="18"/>
        <v>41193.85633585</v>
      </c>
      <c r="AI42" s="55">
        <f t="shared" si="18"/>
        <v>25855.859380020003</v>
      </c>
      <c r="AJ42" s="55">
        <f t="shared" si="18"/>
        <v>83196.46505839001</v>
      </c>
      <c r="AK42" s="55">
        <f t="shared" si="18"/>
        <v>41924.49363054</v>
      </c>
      <c r="AL42" s="55">
        <f t="shared" si="18"/>
        <v>32124.12027334</v>
      </c>
      <c r="AM42" s="55">
        <f t="shared" si="18"/>
        <v>19609.132832609997</v>
      </c>
      <c r="AN42" s="55">
        <f t="shared" si="18"/>
        <v>24401.883674139994</v>
      </c>
      <c r="AO42" s="55">
        <f t="shared" si="18"/>
        <v>22388.71829918</v>
      </c>
      <c r="AP42" s="55">
        <f t="shared" si="18"/>
        <v>24361.284805440002</v>
      </c>
      <c r="AQ42" s="55">
        <f t="shared" si="18"/>
        <v>49551.17613142</v>
      </c>
      <c r="AR42" s="55">
        <f t="shared" si="18"/>
        <v>16913.63514509</v>
      </c>
      <c r="AS42" s="55">
        <f t="shared" si="18"/>
        <v>55072.99426454</v>
      </c>
      <c r="AT42" s="55">
        <f t="shared" si="18"/>
        <v>11999.71</v>
      </c>
      <c r="AU42" s="55">
        <f t="shared" si="18"/>
        <v>19835.870000000003</v>
      </c>
      <c r="AV42" s="55">
        <f t="shared" si="18"/>
        <v>18079.309999999998</v>
      </c>
      <c r="AW42" s="55">
        <f t="shared" si="18"/>
        <v>17873.2</v>
      </c>
      <c r="AX42" s="55">
        <f t="shared" si="18"/>
        <v>19468.55</v>
      </c>
      <c r="AY42" s="55">
        <f t="shared" si="18"/>
        <v>58227.08</v>
      </c>
      <c r="AZ42" s="55">
        <f t="shared" si="18"/>
        <v>31575.65</v>
      </c>
      <c r="BA42" s="55">
        <f t="shared" si="18"/>
        <v>23575.329999999998</v>
      </c>
      <c r="BB42" s="55">
        <f t="shared" si="18"/>
        <v>31529.98</v>
      </c>
      <c r="BC42" s="55">
        <f t="shared" si="18"/>
        <v>33454.46</v>
      </c>
      <c r="BD42" s="55">
        <f t="shared" si="18"/>
        <v>31257.81</v>
      </c>
      <c r="BE42" s="55">
        <f t="shared" si="18"/>
        <v>31363.43</v>
      </c>
      <c r="BF42" s="55">
        <f t="shared" si="18"/>
        <v>31196.458587002282</v>
      </c>
      <c r="BG42" s="55">
        <f t="shared" si="18"/>
        <v>29584.857026161946</v>
      </c>
      <c r="BH42" s="55">
        <f t="shared" si="18"/>
        <v>30196.399638954346</v>
      </c>
      <c r="BI42" s="55">
        <f t="shared" si="18"/>
        <v>30056.787941271632</v>
      </c>
      <c r="BJ42" s="55">
        <f t="shared" si="18"/>
        <v>23746.87351983165</v>
      </c>
      <c r="BK42" s="55">
        <f t="shared" si="18"/>
        <v>31355.520496854217</v>
      </c>
      <c r="BL42" s="55">
        <f t="shared" si="18"/>
        <v>21119.98245340058</v>
      </c>
      <c r="BM42" s="55">
        <f t="shared" si="18"/>
        <v>27644.4790159944</v>
      </c>
      <c r="BN42" s="55">
        <f t="shared" si="18"/>
        <v>30260.510451100537</v>
      </c>
      <c r="BO42" s="55">
        <f t="shared" si="18"/>
        <v>27558.718559777775</v>
      </c>
      <c r="BP42" s="55">
        <f t="shared" si="18"/>
        <v>30181.332713153308</v>
      </c>
      <c r="BQ42" s="55">
        <f t="shared" si="18"/>
        <v>22993.7210014126</v>
      </c>
      <c r="BR42" s="55">
        <f t="shared" si="18"/>
        <v>27814.00336094868</v>
      </c>
      <c r="BS42" s="55">
        <f t="shared" si="18"/>
        <v>23057.839580979093</v>
      </c>
      <c r="BT42" s="55">
        <f t="shared" si="18"/>
        <v>25216.96174647998</v>
      </c>
      <c r="BU42" s="55">
        <f t="shared" si="18"/>
        <v>26241.757773620004</v>
      </c>
      <c r="BV42" s="55">
        <f t="shared" si="18"/>
        <v>29290.070977000003</v>
      </c>
      <c r="BW42" s="55">
        <f t="shared" si="18"/>
        <v>32303.915819110764</v>
      </c>
      <c r="BX42" s="55">
        <f t="shared" si="18"/>
        <v>27003.641506321852</v>
      </c>
      <c r="BY42" s="55">
        <f t="shared" si="18"/>
        <v>32326.86931450661</v>
      </c>
      <c r="BZ42" s="55">
        <f t="shared" si="18"/>
        <v>31192.272969683345</v>
      </c>
      <c r="CA42" s="55">
        <f t="shared" si="18"/>
        <v>40047.53152307944</v>
      </c>
      <c r="CB42" s="55">
        <f t="shared" si="18"/>
        <v>44840.001144263144</v>
      </c>
      <c r="CC42" s="55">
        <f t="shared" si="18"/>
        <v>50628.785896307185</v>
      </c>
      <c r="CD42" s="55">
        <f t="shared" si="18"/>
        <v>40382.43205848665</v>
      </c>
      <c r="CE42" s="55">
        <f t="shared" si="18"/>
        <v>32052.605704336005</v>
      </c>
      <c r="CF42" s="55">
        <f t="shared" si="18"/>
        <v>41175.47255093348</v>
      </c>
      <c r="CG42" s="55">
        <f t="shared" si="18"/>
        <v>34035.58720103914</v>
      </c>
      <c r="CH42" s="55">
        <f t="shared" si="18"/>
        <v>35505.13887382303</v>
      </c>
      <c r="CI42" s="55">
        <f t="shared" si="18"/>
        <v>38345.012765812564</v>
      </c>
      <c r="CJ42" s="55">
        <f t="shared" si="18"/>
        <v>53285.22993401126</v>
      </c>
      <c r="CK42" s="55">
        <f t="shared" si="18"/>
        <v>56218.35391352322</v>
      </c>
      <c r="CL42" s="55">
        <f t="shared" si="18"/>
        <v>53255.754034566366</v>
      </c>
      <c r="CM42" s="55">
        <f t="shared" si="18"/>
        <v>52160.65906504366</v>
      </c>
      <c r="CN42" s="55">
        <f t="shared" si="18"/>
        <v>50063.81034054582</v>
      </c>
      <c r="CO42" s="55">
        <f t="shared" si="18"/>
        <v>56928.85799271659</v>
      </c>
      <c r="CP42" s="55">
        <f t="shared" si="18"/>
        <v>36219.277828</v>
      </c>
      <c r="CQ42" s="55">
        <f aca="true" t="shared" si="19" ref="CQ42:DO42">+CQ44+CQ45</f>
        <v>51581.32379397</v>
      </c>
      <c r="CR42" s="55">
        <f t="shared" si="19"/>
        <v>60712.56087281</v>
      </c>
      <c r="CS42" s="55">
        <f t="shared" si="19"/>
        <v>48437.42745246</v>
      </c>
      <c r="CT42" s="55">
        <f t="shared" si="19"/>
        <v>48141.34741984</v>
      </c>
      <c r="CU42" s="55">
        <f t="shared" si="19"/>
        <v>52419.67483749</v>
      </c>
      <c r="CV42" s="55">
        <f t="shared" si="19"/>
        <v>67589.56646834</v>
      </c>
      <c r="CW42" s="55">
        <f t="shared" si="19"/>
        <v>59291.93414009</v>
      </c>
      <c r="CX42" s="55">
        <f t="shared" si="19"/>
        <v>69859.63580168999</v>
      </c>
      <c r="CY42" s="55">
        <f t="shared" si="19"/>
        <v>63324.523671719995</v>
      </c>
      <c r="CZ42" s="55">
        <f t="shared" si="19"/>
        <v>57881.67962929999</v>
      </c>
      <c r="DA42" s="55">
        <f t="shared" si="19"/>
        <v>76780.65902887999</v>
      </c>
      <c r="DB42" s="55">
        <f t="shared" si="19"/>
        <v>54442.907765698175</v>
      </c>
      <c r="DC42" s="55">
        <f t="shared" si="19"/>
        <v>64562.665733543625</v>
      </c>
      <c r="DD42" s="55">
        <f t="shared" si="19"/>
        <v>73298.43508548914</v>
      </c>
      <c r="DE42" s="55">
        <f t="shared" si="19"/>
        <v>67325.5311011859</v>
      </c>
      <c r="DF42" s="55">
        <f t="shared" si="19"/>
        <v>64916.19184131175</v>
      </c>
      <c r="DG42" s="55">
        <f t="shared" si="19"/>
        <v>73566.5668130077</v>
      </c>
      <c r="DH42" s="55">
        <f t="shared" si="19"/>
        <v>73976.9461399191</v>
      </c>
      <c r="DI42" s="55">
        <f t="shared" si="19"/>
        <v>75968.95818196307</v>
      </c>
      <c r="DJ42" s="55">
        <f t="shared" si="19"/>
        <v>74887.57411190617</v>
      </c>
      <c r="DK42" s="55">
        <f t="shared" si="19"/>
        <v>66001.6850533438</v>
      </c>
      <c r="DL42" s="55">
        <f t="shared" si="19"/>
        <v>66016.79944469174</v>
      </c>
      <c r="DM42" s="55">
        <f t="shared" si="19"/>
        <v>69385.94261108477</v>
      </c>
      <c r="DN42" s="55">
        <f t="shared" si="19"/>
        <v>615458.95191571</v>
      </c>
      <c r="DO42" s="55">
        <f t="shared" si="19"/>
        <v>754964.2612720602</v>
      </c>
      <c r="DP42" s="64"/>
      <c r="DQ42" s="64"/>
      <c r="DR42" s="64"/>
      <c r="DS42" s="64"/>
      <c r="DT42" s="64"/>
      <c r="DU42" s="64"/>
    </row>
    <row r="43" spans="1:125" ht="19.5" customHeight="1">
      <c r="A43" s="38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55"/>
      <c r="O43" s="60"/>
      <c r="P43" s="60"/>
      <c r="Q43" s="60"/>
      <c r="R43" s="60"/>
      <c r="S43" s="60"/>
      <c r="T43" s="60"/>
      <c r="U43" s="60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9"/>
      <c r="CH43" s="59"/>
      <c r="CI43" s="59"/>
      <c r="CJ43" s="59"/>
      <c r="CK43" s="55"/>
      <c r="CL43" s="55"/>
      <c r="CM43" s="55"/>
      <c r="CN43" s="55"/>
      <c r="CO43" s="55"/>
      <c r="CP43" s="60"/>
      <c r="CQ43" s="60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20"/>
      <c r="DC43" s="84"/>
      <c r="DD43" s="20"/>
      <c r="DE43" s="84"/>
      <c r="DF43" s="20"/>
      <c r="DG43" s="84"/>
      <c r="DH43" s="55"/>
      <c r="DI43" s="55"/>
      <c r="DJ43" s="55"/>
      <c r="DK43" s="55"/>
      <c r="DL43" s="55"/>
      <c r="DM43" s="55"/>
      <c r="DN43" s="73"/>
      <c r="DO43" s="73"/>
      <c r="DP43" s="64"/>
      <c r="DQ43" s="64"/>
      <c r="DR43" s="64"/>
      <c r="DS43" s="64"/>
      <c r="DT43" s="64"/>
      <c r="DU43" s="64"/>
    </row>
    <row r="44" spans="1:125" ht="19.5" customHeight="1">
      <c r="A44" s="3" t="s">
        <v>9</v>
      </c>
      <c r="B44" s="3">
        <v>5927.233281241358</v>
      </c>
      <c r="C44" s="3">
        <v>56648.579091429536</v>
      </c>
      <c r="D44" s="4">
        <v>811.5</v>
      </c>
      <c r="E44" s="3">
        <v>10629.5</v>
      </c>
      <c r="F44" s="3">
        <v>48359.4</v>
      </c>
      <c r="G44" s="3">
        <v>-2092.4</v>
      </c>
      <c r="H44" s="3">
        <v>1957.1497457841176</v>
      </c>
      <c r="I44" s="3">
        <v>634.2</v>
      </c>
      <c r="J44" s="3">
        <v>2248.9</v>
      </c>
      <c r="K44" s="3">
        <v>37188.9</v>
      </c>
      <c r="L44" s="3">
        <v>10211</v>
      </c>
      <c r="M44" s="3">
        <v>51735.8</v>
      </c>
      <c r="N44" s="60">
        <f>+SUM(B44:M44)</f>
        <v>224259.76211845502</v>
      </c>
      <c r="O44" s="60">
        <f t="shared" si="11"/>
        <v>163381.00390687998</v>
      </c>
      <c r="P44" s="60">
        <f>+SUM(AH44:AS44)</f>
        <v>175302.62284516997</v>
      </c>
      <c r="Q44" s="60">
        <f>+SUM(AT44:BE44)</f>
        <v>37239.46000000001</v>
      </c>
      <c r="R44" s="60">
        <f>+SUM(BF44:BQ44)</f>
        <v>-3699.3966401506</v>
      </c>
      <c r="S44" s="60">
        <f t="shared" si="4"/>
        <v>0.3944486</v>
      </c>
      <c r="T44" s="60">
        <f t="shared" si="5"/>
        <v>0</v>
      </c>
      <c r="U44" s="60">
        <v>-15944.70705593</v>
      </c>
      <c r="V44" s="60">
        <v>10343.128240709999</v>
      </c>
      <c r="W44" s="60">
        <v>12180.970679139999</v>
      </c>
      <c r="X44" s="60">
        <v>4370.59438229</v>
      </c>
      <c r="Y44" s="60">
        <v>10891.15365299</v>
      </c>
      <c r="Z44" s="60">
        <v>3320.4574668600003</v>
      </c>
      <c r="AA44" s="60">
        <v>13670.51123198</v>
      </c>
      <c r="AB44" s="60">
        <v>1969.9733476099998</v>
      </c>
      <c r="AC44" s="60">
        <v>4223.230524969999</v>
      </c>
      <c r="AD44" s="60">
        <v>76323.83876064</v>
      </c>
      <c r="AE44" s="60">
        <v>11254.03005999</v>
      </c>
      <c r="AF44" s="60">
        <v>11212.79577014</v>
      </c>
      <c r="AG44" s="60">
        <v>3620.31978956</v>
      </c>
      <c r="AH44" s="60">
        <v>12020.806717200001</v>
      </c>
      <c r="AI44" s="60">
        <v>3444.60642803</v>
      </c>
      <c r="AJ44" s="60">
        <v>55898.78917262</v>
      </c>
      <c r="AK44" s="60">
        <v>16530.65893059</v>
      </c>
      <c r="AL44" s="60">
        <v>8535.06336139</v>
      </c>
      <c r="AM44" s="60">
        <v>1831.2003857</v>
      </c>
      <c r="AN44" s="60">
        <v>1248.3316573099999</v>
      </c>
      <c r="AO44" s="60">
        <v>1.54588828</v>
      </c>
      <c r="AP44" s="60">
        <v>2225.9935247199996</v>
      </c>
      <c r="AQ44" s="60">
        <v>35212.61436927</v>
      </c>
      <c r="AR44" s="60">
        <v>573.87317806</v>
      </c>
      <c r="AS44" s="60">
        <v>37779.139232</v>
      </c>
      <c r="AT44" s="60">
        <v>788.04</v>
      </c>
      <c r="AU44" s="60">
        <v>8098.34</v>
      </c>
      <c r="AV44" s="60">
        <v>1399.3</v>
      </c>
      <c r="AW44" s="60">
        <v>465.23</v>
      </c>
      <c r="AX44" s="60">
        <v>0</v>
      </c>
      <c r="AY44" s="60">
        <v>24982.08</v>
      </c>
      <c r="AZ44" s="60">
        <v>50.06</v>
      </c>
      <c r="BA44" s="60">
        <v>0</v>
      </c>
      <c r="BB44" s="60">
        <v>1456.41</v>
      </c>
      <c r="BC44" s="60">
        <v>0</v>
      </c>
      <c r="BD44" s="60">
        <v>0</v>
      </c>
      <c r="BE44" s="60">
        <v>0</v>
      </c>
      <c r="BF44" s="60">
        <v>0</v>
      </c>
      <c r="BG44" s="60">
        <v>-28.734112600000003</v>
      </c>
      <c r="BH44" s="60">
        <v>-61.41639397030001</v>
      </c>
      <c r="BI44" s="60">
        <v>0</v>
      </c>
      <c r="BJ44" s="60">
        <v>0</v>
      </c>
      <c r="BK44" s="60">
        <v>0</v>
      </c>
      <c r="BL44" s="60">
        <v>-72.857039908</v>
      </c>
      <c r="BM44" s="60">
        <v>-3536.3890936723</v>
      </c>
      <c r="BN44" s="60">
        <v>0</v>
      </c>
      <c r="BO44" s="60">
        <v>0</v>
      </c>
      <c r="BP44" s="60">
        <v>0</v>
      </c>
      <c r="BQ44" s="60">
        <v>0</v>
      </c>
      <c r="BR44" s="60">
        <v>0</v>
      </c>
      <c r="BS44" s="60">
        <v>0</v>
      </c>
      <c r="BT44" s="60">
        <v>0</v>
      </c>
      <c r="BU44" s="60">
        <v>0</v>
      </c>
      <c r="BV44" s="60">
        <v>0</v>
      </c>
      <c r="BW44" s="60">
        <v>0</v>
      </c>
      <c r="BX44" s="60">
        <v>0</v>
      </c>
      <c r="BY44" s="60">
        <v>0</v>
      </c>
      <c r="BZ44" s="60">
        <v>0.3944486</v>
      </c>
      <c r="CA44" s="60">
        <v>0</v>
      </c>
      <c r="CB44" s="60">
        <v>0</v>
      </c>
      <c r="CC44" s="60">
        <v>0</v>
      </c>
      <c r="CD44" s="60">
        <v>0</v>
      </c>
      <c r="CE44" s="60">
        <v>0</v>
      </c>
      <c r="CF44" s="60">
        <v>0</v>
      </c>
      <c r="CG44" s="59">
        <v>0</v>
      </c>
      <c r="CH44" s="59">
        <v>0</v>
      </c>
      <c r="CI44" s="59">
        <v>0</v>
      </c>
      <c r="CJ44" s="59">
        <v>0</v>
      </c>
      <c r="CK44" s="60">
        <v>0</v>
      </c>
      <c r="CL44" s="60">
        <v>0</v>
      </c>
      <c r="CM44" s="60">
        <v>0</v>
      </c>
      <c r="CN44" s="60">
        <v>0</v>
      </c>
      <c r="CO44" s="60">
        <v>0</v>
      </c>
      <c r="CP44" s="60">
        <v>424.095647</v>
      </c>
      <c r="CQ44" s="60">
        <v>-666.97733883</v>
      </c>
      <c r="CR44" s="60">
        <v>-2155.83613348</v>
      </c>
      <c r="CS44" s="60">
        <v>257.608792</v>
      </c>
      <c r="CT44" s="60">
        <v>463.04257838</v>
      </c>
      <c r="CU44" s="60">
        <v>312.94383523</v>
      </c>
      <c r="CV44" s="60">
        <v>-2737.30884229</v>
      </c>
      <c r="CW44" s="60">
        <v>-5799.30609856</v>
      </c>
      <c r="CX44" s="60">
        <v>-1288.16511394</v>
      </c>
      <c r="CY44" s="60">
        <v>-75.50731112</v>
      </c>
      <c r="CZ44" s="60">
        <v>-4238.01167004</v>
      </c>
      <c r="DA44" s="60">
        <v>-441.28540028</v>
      </c>
      <c r="DB44" s="79">
        <v>-10836.644070956798</v>
      </c>
      <c r="DC44" s="68">
        <v>-427.1389378494091</v>
      </c>
      <c r="DD44" s="79">
        <v>-907.244617446483</v>
      </c>
      <c r="DE44" s="68">
        <v>-1804.415560949352</v>
      </c>
      <c r="DF44" s="79">
        <v>-3103.693055414</v>
      </c>
      <c r="DG44" s="68">
        <v>-836.4915052492901</v>
      </c>
      <c r="DH44" s="60">
        <v>693.3601801538999</v>
      </c>
      <c r="DI44" s="60">
        <v>-1256.11649408</v>
      </c>
      <c r="DJ44" s="60">
        <v>-28.292755600000003</v>
      </c>
      <c r="DK44" s="60">
        <v>-780.5634435879268</v>
      </c>
      <c r="DL44" s="60">
        <v>-387.6032136105992</v>
      </c>
      <c r="DM44" s="60">
        <v>8080.852269574199</v>
      </c>
      <c r="DN44" s="73">
        <f t="shared" si="6"/>
        <v>-15503.42165565</v>
      </c>
      <c r="DO44" s="73">
        <f t="shared" si="7"/>
        <v>-19674.843474589958</v>
      </c>
      <c r="DP44" s="64"/>
      <c r="DQ44" s="64"/>
      <c r="DR44" s="64"/>
      <c r="DS44" s="64"/>
      <c r="DT44" s="64"/>
      <c r="DU44" s="64"/>
    </row>
    <row r="45" spans="1:125" ht="19.5" customHeight="1">
      <c r="A45" s="3" t="s">
        <v>58</v>
      </c>
      <c r="B45" s="3">
        <v>18974.124070677433</v>
      </c>
      <c r="C45" s="3">
        <v>12794.412217607185</v>
      </c>
      <c r="D45" s="4">
        <v>12603</v>
      </c>
      <c r="E45" s="3">
        <v>16387.7</v>
      </c>
      <c r="F45" s="3">
        <v>16096.2</v>
      </c>
      <c r="G45" s="3">
        <v>14926.199999999999</v>
      </c>
      <c r="H45" s="3">
        <v>21072.757665407185</v>
      </c>
      <c r="I45" s="3">
        <v>20916.9</v>
      </c>
      <c r="J45" s="3">
        <v>15816.1</v>
      </c>
      <c r="K45" s="3">
        <v>15955.9</v>
      </c>
      <c r="L45" s="3">
        <v>13399.6</v>
      </c>
      <c r="M45" s="3">
        <v>22699.4</v>
      </c>
      <c r="N45" s="60">
        <f>+SUM(B45:M45)</f>
        <v>201642.2939536918</v>
      </c>
      <c r="O45" s="60">
        <f t="shared" si="11"/>
        <v>269679.05563462</v>
      </c>
      <c r="P45" s="60">
        <f>+SUM(AH45:AS45)</f>
        <v>261290.99698539003</v>
      </c>
      <c r="Q45" s="60">
        <f>+SUM(AT45:BE45)</f>
        <v>291000.92</v>
      </c>
      <c r="R45" s="60">
        <f>+SUM(BF45:BQ45)</f>
        <v>339595.0380450659</v>
      </c>
      <c r="S45" s="60">
        <f t="shared" si="4"/>
        <v>389963.2571637001</v>
      </c>
      <c r="T45" s="60">
        <f t="shared" si="5"/>
        <v>543408.9144348378</v>
      </c>
      <c r="U45" s="60">
        <v>708184.31800052</v>
      </c>
      <c r="V45" s="60">
        <v>16985.333185569998</v>
      </c>
      <c r="W45" s="60">
        <v>17683.93499491</v>
      </c>
      <c r="X45" s="60">
        <v>19570.490917529998</v>
      </c>
      <c r="Y45" s="60">
        <v>26829.102157610003</v>
      </c>
      <c r="Z45" s="60">
        <v>19930.677384</v>
      </c>
      <c r="AA45" s="60">
        <v>24829.32790908</v>
      </c>
      <c r="AB45" s="60">
        <v>22985.06976944</v>
      </c>
      <c r="AC45" s="60">
        <v>21393.360486389996</v>
      </c>
      <c r="AD45" s="60">
        <v>20453.85153761</v>
      </c>
      <c r="AE45" s="60">
        <v>23842.72549765</v>
      </c>
      <c r="AF45" s="60">
        <v>26157.88935597</v>
      </c>
      <c r="AG45" s="60">
        <v>29017.29243886</v>
      </c>
      <c r="AH45" s="60">
        <v>29173.049618650002</v>
      </c>
      <c r="AI45" s="60">
        <v>22411.25295199</v>
      </c>
      <c r="AJ45" s="60">
        <v>27297.675885770004</v>
      </c>
      <c r="AK45" s="60">
        <v>25393.834699949995</v>
      </c>
      <c r="AL45" s="60">
        <v>23589.05691195</v>
      </c>
      <c r="AM45" s="60">
        <v>17777.932446909996</v>
      </c>
      <c r="AN45" s="60">
        <v>23153.552016829995</v>
      </c>
      <c r="AO45" s="60">
        <v>22387.1724109</v>
      </c>
      <c r="AP45" s="60">
        <v>22135.29128072</v>
      </c>
      <c r="AQ45" s="60">
        <v>14338.561762150002</v>
      </c>
      <c r="AR45" s="60">
        <v>16339.76196703</v>
      </c>
      <c r="AS45" s="60">
        <v>17293.85503254</v>
      </c>
      <c r="AT45" s="60">
        <v>11211.669999999998</v>
      </c>
      <c r="AU45" s="60">
        <v>11737.53</v>
      </c>
      <c r="AV45" s="60">
        <v>16680.01</v>
      </c>
      <c r="AW45" s="60">
        <v>17407.97</v>
      </c>
      <c r="AX45" s="60">
        <v>19468.55</v>
      </c>
      <c r="AY45" s="60">
        <v>33245</v>
      </c>
      <c r="AZ45" s="60">
        <v>31525.59</v>
      </c>
      <c r="BA45" s="60">
        <v>23575.329999999998</v>
      </c>
      <c r="BB45" s="60">
        <v>30073.57</v>
      </c>
      <c r="BC45" s="60">
        <v>33454.46</v>
      </c>
      <c r="BD45" s="60">
        <v>31257.81</v>
      </c>
      <c r="BE45" s="60">
        <v>31363.43</v>
      </c>
      <c r="BF45" s="60">
        <v>31196.458587002282</v>
      </c>
      <c r="BG45" s="60">
        <v>29613.591138761945</v>
      </c>
      <c r="BH45" s="60">
        <v>30257.816032924646</v>
      </c>
      <c r="BI45" s="60">
        <v>30056.787941271632</v>
      </c>
      <c r="BJ45" s="60">
        <v>23746.87351983165</v>
      </c>
      <c r="BK45" s="60">
        <v>31355.520496854217</v>
      </c>
      <c r="BL45" s="60">
        <v>21192.83949330858</v>
      </c>
      <c r="BM45" s="60">
        <v>31180.8681096667</v>
      </c>
      <c r="BN45" s="60">
        <v>30260.510451100537</v>
      </c>
      <c r="BO45" s="60">
        <v>27558.718559777775</v>
      </c>
      <c r="BP45" s="60">
        <v>30181.332713153308</v>
      </c>
      <c r="BQ45" s="60">
        <v>22993.7210014126</v>
      </c>
      <c r="BR45" s="60">
        <v>27814.00336094868</v>
      </c>
      <c r="BS45" s="60">
        <v>23057.839580979093</v>
      </c>
      <c r="BT45" s="60">
        <v>25216.96174647998</v>
      </c>
      <c r="BU45" s="60">
        <v>26241.757773620004</v>
      </c>
      <c r="BV45" s="60">
        <v>29290.070977000003</v>
      </c>
      <c r="BW45" s="60">
        <v>32303.915819110764</v>
      </c>
      <c r="BX45" s="60">
        <v>27003.641506321852</v>
      </c>
      <c r="BY45" s="60">
        <v>32326.86931450661</v>
      </c>
      <c r="BZ45" s="60">
        <v>31191.878521083345</v>
      </c>
      <c r="CA45" s="60">
        <v>40047.53152307944</v>
      </c>
      <c r="CB45" s="60">
        <v>44840.001144263144</v>
      </c>
      <c r="CC45" s="60">
        <v>50628.785896307185</v>
      </c>
      <c r="CD45" s="60">
        <v>40382.43205848665</v>
      </c>
      <c r="CE45" s="60">
        <v>32052.605704336005</v>
      </c>
      <c r="CF45" s="60">
        <v>41175.47255093348</v>
      </c>
      <c r="CG45" s="59">
        <v>34035.58720103914</v>
      </c>
      <c r="CH45" s="59">
        <v>35505.13887382303</v>
      </c>
      <c r="CI45" s="59">
        <v>38345.012765812564</v>
      </c>
      <c r="CJ45" s="59">
        <v>53285.22993401126</v>
      </c>
      <c r="CK45" s="60">
        <v>56218.35391352322</v>
      </c>
      <c r="CL45" s="60">
        <v>53255.754034566366</v>
      </c>
      <c r="CM45" s="60">
        <v>52160.65906504366</v>
      </c>
      <c r="CN45" s="60">
        <v>50063.81034054582</v>
      </c>
      <c r="CO45" s="60">
        <v>56928.85799271659</v>
      </c>
      <c r="CP45" s="60">
        <v>35795.182181</v>
      </c>
      <c r="CQ45" s="60">
        <v>52248.3011328</v>
      </c>
      <c r="CR45" s="60">
        <v>62868.39700629</v>
      </c>
      <c r="CS45" s="60">
        <v>48179.81866046</v>
      </c>
      <c r="CT45" s="60">
        <v>47678.30484146</v>
      </c>
      <c r="CU45" s="60">
        <v>52106.73100226</v>
      </c>
      <c r="CV45" s="60">
        <v>70326.87531063</v>
      </c>
      <c r="CW45" s="60">
        <v>65091.24023865</v>
      </c>
      <c r="CX45" s="60">
        <v>71147.80091563</v>
      </c>
      <c r="CY45" s="60">
        <v>63400.03098284</v>
      </c>
      <c r="CZ45" s="60">
        <v>62119.69129934</v>
      </c>
      <c r="DA45" s="60">
        <v>77221.94442916</v>
      </c>
      <c r="DB45" s="79">
        <v>65279.55183665497</v>
      </c>
      <c r="DC45" s="68">
        <v>64989.80467139303</v>
      </c>
      <c r="DD45" s="79">
        <v>74205.67970293562</v>
      </c>
      <c r="DE45" s="68">
        <v>69129.94666213525</v>
      </c>
      <c r="DF45" s="79">
        <v>68019.88489672575</v>
      </c>
      <c r="DG45" s="68">
        <v>74403.05831825698</v>
      </c>
      <c r="DH45" s="60">
        <v>73283.5859597652</v>
      </c>
      <c r="DI45" s="60">
        <v>77225.07467604306</v>
      </c>
      <c r="DJ45" s="60">
        <v>74915.86686750618</v>
      </c>
      <c r="DK45" s="60">
        <v>66782.24849693173</v>
      </c>
      <c r="DL45" s="60">
        <v>66404.40265830234</v>
      </c>
      <c r="DM45" s="60">
        <v>61305.09034151057</v>
      </c>
      <c r="DN45" s="73">
        <f t="shared" si="6"/>
        <v>630962.37357136</v>
      </c>
      <c r="DO45" s="73">
        <f t="shared" si="7"/>
        <v>774639.1047466502</v>
      </c>
      <c r="DP45" s="64"/>
      <c r="DQ45" s="64"/>
      <c r="DR45" s="64"/>
      <c r="DS45" s="64"/>
      <c r="DT45" s="64"/>
      <c r="DU45" s="64"/>
    </row>
    <row r="46" spans="1:125" ht="19.5" customHeight="1">
      <c r="A46" s="3"/>
      <c r="B46" s="3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55"/>
      <c r="O46" s="60"/>
      <c r="P46" s="60"/>
      <c r="Q46" s="60"/>
      <c r="R46" s="60"/>
      <c r="S46" s="60"/>
      <c r="T46" s="60"/>
      <c r="U46" s="60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9"/>
      <c r="CH46" s="59"/>
      <c r="CI46" s="59"/>
      <c r="CJ46" s="59"/>
      <c r="CK46" s="55"/>
      <c r="CL46" s="55"/>
      <c r="CM46" s="55"/>
      <c r="CN46" s="55"/>
      <c r="CO46" s="55"/>
      <c r="CP46" s="60"/>
      <c r="CQ46" s="60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20"/>
      <c r="DC46" s="84"/>
      <c r="DD46" s="20"/>
      <c r="DE46" s="84"/>
      <c r="DF46" s="20"/>
      <c r="DG46" s="84"/>
      <c r="DH46" s="55"/>
      <c r="DI46" s="55"/>
      <c r="DJ46" s="55"/>
      <c r="DK46" s="55"/>
      <c r="DL46" s="55"/>
      <c r="DM46" s="55"/>
      <c r="DN46" s="73"/>
      <c r="DO46" s="73"/>
      <c r="DP46" s="64"/>
      <c r="DQ46" s="64"/>
      <c r="DR46" s="64"/>
      <c r="DS46" s="64"/>
      <c r="DT46" s="64"/>
      <c r="DU46" s="64"/>
    </row>
    <row r="47" spans="1:125" s="15" customFormat="1" ht="19.5" customHeight="1">
      <c r="A47" s="14" t="s">
        <v>10</v>
      </c>
      <c r="B47" s="1">
        <f>+B49+B60</f>
        <v>7933.64604395319</v>
      </c>
      <c r="C47" s="1">
        <f aca="true" t="shared" si="20" ref="C47:CP47">+C49+C60</f>
        <v>9952.737581314044</v>
      </c>
      <c r="D47" s="1">
        <f t="shared" si="20"/>
        <v>8264.3</v>
      </c>
      <c r="E47" s="1">
        <f t="shared" si="20"/>
        <v>12833.7</v>
      </c>
      <c r="F47" s="1">
        <f t="shared" si="20"/>
        <v>9085.5</v>
      </c>
      <c r="G47" s="1">
        <f t="shared" si="20"/>
        <v>16584</v>
      </c>
      <c r="H47" s="1">
        <f>+H49+H60</f>
        <v>17188.88178822401</v>
      </c>
      <c r="I47" s="1">
        <f t="shared" si="20"/>
        <v>14572.8</v>
      </c>
      <c r="J47" s="1">
        <f t="shared" si="20"/>
        <v>16447.3</v>
      </c>
      <c r="K47" s="1">
        <f t="shared" si="20"/>
        <v>18788.699999999997</v>
      </c>
      <c r="L47" s="1">
        <f t="shared" si="20"/>
        <v>30182.9</v>
      </c>
      <c r="M47" s="1">
        <f t="shared" si="20"/>
        <v>25088.8</v>
      </c>
      <c r="N47" s="55">
        <f t="shared" si="20"/>
        <v>187230.51330467124</v>
      </c>
      <c r="O47" s="55">
        <f t="shared" si="20"/>
        <v>204865.71726568</v>
      </c>
      <c r="P47" s="55">
        <f t="shared" si="20"/>
        <v>85979.72780552</v>
      </c>
      <c r="Q47" s="55">
        <f t="shared" si="20"/>
        <v>122193.48999999999</v>
      </c>
      <c r="R47" s="55">
        <f t="shared" si="20"/>
        <v>123179.5708001258</v>
      </c>
      <c r="S47" s="55">
        <f t="shared" si="20"/>
        <v>229292.4542885391</v>
      </c>
      <c r="T47" s="55">
        <f t="shared" si="20"/>
        <v>324694.481200977</v>
      </c>
      <c r="U47" s="55">
        <f t="shared" si="20"/>
        <v>280229.06986281</v>
      </c>
      <c r="V47" s="55">
        <f t="shared" si="20"/>
        <v>1536.60509215</v>
      </c>
      <c r="W47" s="55">
        <f t="shared" si="20"/>
        <v>24105.365411730003</v>
      </c>
      <c r="X47" s="55">
        <f t="shared" si="20"/>
        <v>17569.425498539997</v>
      </c>
      <c r="Y47" s="55">
        <f t="shared" si="20"/>
        <v>34366.25527205</v>
      </c>
      <c r="Z47" s="55">
        <f t="shared" si="20"/>
        <v>13739.46426532</v>
      </c>
      <c r="AA47" s="55">
        <f t="shared" si="20"/>
        <v>17342.412380499998</v>
      </c>
      <c r="AB47" s="55">
        <f t="shared" si="20"/>
        <v>25152.89771738</v>
      </c>
      <c r="AC47" s="55">
        <f t="shared" si="20"/>
        <v>4411.85322448</v>
      </c>
      <c r="AD47" s="55">
        <f t="shared" si="20"/>
        <v>8448.1699864</v>
      </c>
      <c r="AE47" s="55">
        <f t="shared" si="20"/>
        <v>19363.36204478</v>
      </c>
      <c r="AF47" s="55">
        <f t="shared" si="20"/>
        <v>6439.59373459</v>
      </c>
      <c r="AG47" s="55">
        <f t="shared" si="20"/>
        <v>32390.31263776</v>
      </c>
      <c r="AH47" s="55">
        <f t="shared" si="20"/>
        <v>18963.369291360003</v>
      </c>
      <c r="AI47" s="55">
        <f t="shared" si="20"/>
        <v>9259.85033548</v>
      </c>
      <c r="AJ47" s="55">
        <f t="shared" si="20"/>
        <v>9421.35344897</v>
      </c>
      <c r="AK47" s="55">
        <f t="shared" si="20"/>
        <v>8670.387893469999</v>
      </c>
      <c r="AL47" s="55">
        <f t="shared" si="20"/>
        <v>8333.67660088</v>
      </c>
      <c r="AM47" s="55">
        <f t="shared" si="20"/>
        <v>4138.2107439599995</v>
      </c>
      <c r="AN47" s="55">
        <f t="shared" si="20"/>
        <v>724.9247623300002</v>
      </c>
      <c r="AO47" s="55">
        <f t="shared" si="20"/>
        <v>1379.7766032999998</v>
      </c>
      <c r="AP47" s="55">
        <f t="shared" si="20"/>
        <v>2165.03738229</v>
      </c>
      <c r="AQ47" s="55">
        <f t="shared" si="20"/>
        <v>955.3851722100007</v>
      </c>
      <c r="AR47" s="55">
        <f t="shared" si="20"/>
        <v>13723.78566735</v>
      </c>
      <c r="AS47" s="55">
        <f t="shared" si="20"/>
        <v>8243.969903920002</v>
      </c>
      <c r="AT47" s="55">
        <f t="shared" si="20"/>
        <v>1813.3900000000003</v>
      </c>
      <c r="AU47" s="55">
        <f t="shared" si="20"/>
        <v>2966.7700000000004</v>
      </c>
      <c r="AV47" s="55">
        <f t="shared" si="20"/>
        <v>27467.5</v>
      </c>
      <c r="AW47" s="55">
        <f t="shared" si="20"/>
        <v>3608.27</v>
      </c>
      <c r="AX47" s="55">
        <f t="shared" si="20"/>
        <v>12279.019999999999</v>
      </c>
      <c r="AY47" s="55">
        <f t="shared" si="20"/>
        <v>10818.7</v>
      </c>
      <c r="AZ47" s="55">
        <f t="shared" si="20"/>
        <v>495.88000000000034</v>
      </c>
      <c r="BA47" s="55">
        <f t="shared" si="20"/>
        <v>4520.8</v>
      </c>
      <c r="BB47" s="55">
        <f t="shared" si="20"/>
        <v>8711.519999999999</v>
      </c>
      <c r="BC47" s="55">
        <f t="shared" si="20"/>
        <v>10324.46</v>
      </c>
      <c r="BD47" s="55">
        <f t="shared" si="20"/>
        <v>18057.01</v>
      </c>
      <c r="BE47" s="55">
        <f t="shared" si="20"/>
        <v>21130.17</v>
      </c>
      <c r="BF47" s="55">
        <f t="shared" si="20"/>
        <v>8340.949308665044</v>
      </c>
      <c r="BG47" s="55">
        <f t="shared" si="20"/>
        <v>14461.194179513157</v>
      </c>
      <c r="BH47" s="55">
        <f t="shared" si="20"/>
        <v>11763.997927589999</v>
      </c>
      <c r="BI47" s="55">
        <f t="shared" si="20"/>
        <v>10181.491072120001</v>
      </c>
      <c r="BJ47" s="55">
        <f t="shared" si="20"/>
        <v>7580.936367281882</v>
      </c>
      <c r="BK47" s="55">
        <f t="shared" si="20"/>
        <v>22401.442528984466</v>
      </c>
      <c r="BL47" s="55">
        <f t="shared" si="20"/>
        <v>9532.525982189567</v>
      </c>
      <c r="BM47" s="55">
        <f t="shared" si="20"/>
        <v>4428.508436289302</v>
      </c>
      <c r="BN47" s="55">
        <f t="shared" si="20"/>
        <v>6961.018331404604</v>
      </c>
      <c r="BO47" s="55">
        <f t="shared" si="20"/>
        <v>13359.675136808793</v>
      </c>
      <c r="BP47" s="55">
        <f t="shared" si="20"/>
        <v>6007.601274284853</v>
      </c>
      <c r="BQ47" s="55">
        <f t="shared" si="20"/>
        <v>8160.230254994153</v>
      </c>
      <c r="BR47" s="55">
        <f t="shared" si="20"/>
        <v>9211.981116288789</v>
      </c>
      <c r="BS47" s="55">
        <f t="shared" si="20"/>
        <v>22918.62757225445</v>
      </c>
      <c r="BT47" s="55">
        <f t="shared" si="20"/>
        <v>16163.896716759487</v>
      </c>
      <c r="BU47" s="55">
        <f t="shared" si="20"/>
        <v>14301.354319359998</v>
      </c>
      <c r="BV47" s="55">
        <f t="shared" si="20"/>
        <v>18838.71108047</v>
      </c>
      <c r="BW47" s="55">
        <f t="shared" si="20"/>
        <v>60930.29947228612</v>
      </c>
      <c r="BX47" s="55">
        <f t="shared" si="20"/>
        <v>9905.130748441246</v>
      </c>
      <c r="BY47" s="55">
        <f t="shared" si="20"/>
        <v>11557.53546465684</v>
      </c>
      <c r="BZ47" s="55">
        <f t="shared" si="20"/>
        <v>14290.64274753461</v>
      </c>
      <c r="CA47" s="55">
        <f t="shared" si="20"/>
        <v>12844.827147649126</v>
      </c>
      <c r="CB47" s="55">
        <f t="shared" si="20"/>
        <v>9822.7870836405</v>
      </c>
      <c r="CC47" s="55">
        <f t="shared" si="20"/>
        <v>28506.66081919794</v>
      </c>
      <c r="CD47" s="55">
        <f t="shared" si="20"/>
        <v>13234.45748440947</v>
      </c>
      <c r="CE47" s="55">
        <f t="shared" si="20"/>
        <v>20469.661470032293</v>
      </c>
      <c r="CF47" s="55">
        <f t="shared" si="20"/>
        <v>18535.500201181017</v>
      </c>
      <c r="CG47" s="55">
        <f t="shared" si="20"/>
        <v>19799.71069479734</v>
      </c>
      <c r="CH47" s="55">
        <f t="shared" si="20"/>
        <v>59915.00445624886</v>
      </c>
      <c r="CI47" s="55">
        <f t="shared" si="20"/>
        <v>35372.27474230607</v>
      </c>
      <c r="CJ47" s="55">
        <f t="shared" si="20"/>
        <v>15746.835142521648</v>
      </c>
      <c r="CK47" s="55">
        <f t="shared" si="20"/>
        <v>11633.350756632315</v>
      </c>
      <c r="CL47" s="55">
        <f t="shared" si="20"/>
        <v>18851.033730237665</v>
      </c>
      <c r="CM47" s="55">
        <f t="shared" si="20"/>
        <v>24935.93141055372</v>
      </c>
      <c r="CN47" s="55">
        <f t="shared" si="20"/>
        <v>30473.244260507912</v>
      </c>
      <c r="CO47" s="55">
        <f t="shared" si="20"/>
        <v>55727.47685154868</v>
      </c>
      <c r="CP47" s="55">
        <f t="shared" si="20"/>
        <v>17584.303884</v>
      </c>
      <c r="CQ47" s="55">
        <f aca="true" t="shared" si="21" ref="CQ47:DO47">+CQ49+CQ60</f>
        <v>60957.43363128</v>
      </c>
      <c r="CR47" s="55">
        <f t="shared" si="21"/>
        <v>20925.830734119998</v>
      </c>
      <c r="CS47" s="55">
        <f t="shared" si="21"/>
        <v>13409.83321713</v>
      </c>
      <c r="CT47" s="55">
        <f t="shared" si="21"/>
        <v>22266.36575979</v>
      </c>
      <c r="CU47" s="55">
        <f t="shared" si="21"/>
        <v>25822.34370782</v>
      </c>
      <c r="CV47" s="55">
        <f t="shared" si="21"/>
        <v>18216.082053790004</v>
      </c>
      <c r="CW47" s="55">
        <f t="shared" si="21"/>
        <v>13996.521130539999</v>
      </c>
      <c r="CX47" s="55">
        <f t="shared" si="21"/>
        <v>17772.932466460003</v>
      </c>
      <c r="CY47" s="55">
        <f t="shared" si="21"/>
        <v>9633.13416139</v>
      </c>
      <c r="CZ47" s="55">
        <f t="shared" si="21"/>
        <v>31840.88170461</v>
      </c>
      <c r="DA47" s="55">
        <f t="shared" si="21"/>
        <v>27803.407411879998</v>
      </c>
      <c r="DB47" s="55">
        <f t="shared" si="21"/>
        <v>12613.783088191176</v>
      </c>
      <c r="DC47" s="55">
        <f t="shared" si="21"/>
        <v>21758.853617264045</v>
      </c>
      <c r="DD47" s="55">
        <f t="shared" si="21"/>
        <v>27518.068916664124</v>
      </c>
      <c r="DE47" s="55">
        <f t="shared" si="21"/>
        <v>14571.668296503001</v>
      </c>
      <c r="DF47" s="55">
        <f t="shared" si="21"/>
        <v>23999.461468843107</v>
      </c>
      <c r="DG47" s="55">
        <f t="shared" si="21"/>
        <v>30745.26216900162</v>
      </c>
      <c r="DH47" s="55">
        <f t="shared" si="21"/>
        <v>4763.548794863692</v>
      </c>
      <c r="DI47" s="55">
        <f t="shared" si="21"/>
        <v>28188.3152425621</v>
      </c>
      <c r="DJ47" s="55">
        <f t="shared" si="21"/>
        <v>84576.39832203044</v>
      </c>
      <c r="DK47" s="55">
        <f t="shared" si="21"/>
        <v>172105.72820931167</v>
      </c>
      <c r="DL47" s="55">
        <f t="shared" si="21"/>
        <v>28015.10788319562</v>
      </c>
      <c r="DM47" s="55">
        <f t="shared" si="21"/>
        <v>23420.303666623688</v>
      </c>
      <c r="DN47" s="55">
        <f t="shared" si="21"/>
        <v>252425.66245093002</v>
      </c>
      <c r="DO47" s="55">
        <f t="shared" si="21"/>
        <v>448856.19600843056</v>
      </c>
      <c r="DP47" s="64"/>
      <c r="DQ47" s="64"/>
      <c r="DR47" s="64"/>
      <c r="DS47" s="64"/>
      <c r="DT47" s="64"/>
      <c r="DU47" s="64"/>
    </row>
    <row r="48" spans="1:125" s="15" customFormat="1" ht="19.5" customHeight="1">
      <c r="A48" s="14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55"/>
      <c r="O48" s="60"/>
      <c r="P48" s="60"/>
      <c r="Q48" s="60"/>
      <c r="R48" s="60"/>
      <c r="S48" s="60"/>
      <c r="T48" s="60"/>
      <c r="U48" s="60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9"/>
      <c r="CH48" s="59"/>
      <c r="CI48" s="59"/>
      <c r="CJ48" s="59"/>
      <c r="CK48" s="55"/>
      <c r="CL48" s="55"/>
      <c r="CM48" s="55"/>
      <c r="CN48" s="55"/>
      <c r="CO48" s="55"/>
      <c r="CP48" s="60"/>
      <c r="CQ48" s="60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75"/>
      <c r="DC48" s="55"/>
      <c r="DD48" s="75"/>
      <c r="DE48" s="55"/>
      <c r="DF48" s="75"/>
      <c r="DG48" s="55"/>
      <c r="DH48" s="55"/>
      <c r="DI48" s="55"/>
      <c r="DJ48" s="55"/>
      <c r="DK48" s="55"/>
      <c r="DL48" s="55"/>
      <c r="DM48" s="55"/>
      <c r="DN48" s="73"/>
      <c r="DO48" s="73"/>
      <c r="DP48" s="64"/>
      <c r="DQ48" s="64"/>
      <c r="DR48" s="64"/>
      <c r="DS48" s="64"/>
      <c r="DT48" s="64"/>
      <c r="DU48" s="64"/>
    </row>
    <row r="49" spans="1:125" s="15" customFormat="1" ht="19.5" customHeight="1">
      <c r="A49" s="1" t="s">
        <v>11</v>
      </c>
      <c r="B49" s="1">
        <f>+B51+B58</f>
        <v>7879.688089600356</v>
      </c>
      <c r="C49" s="1">
        <f aca="true" t="shared" si="22" ref="C49:CP49">+C51+C58</f>
        <v>9004.888843266344</v>
      </c>
      <c r="D49" s="1">
        <f t="shared" si="22"/>
        <v>9017.199999999999</v>
      </c>
      <c r="E49" s="1">
        <f t="shared" si="22"/>
        <v>13835</v>
      </c>
      <c r="F49" s="1">
        <f t="shared" si="22"/>
        <v>6506.599999999999</v>
      </c>
      <c r="G49" s="1">
        <f t="shared" si="22"/>
        <v>15699</v>
      </c>
      <c r="H49" s="1">
        <f t="shared" si="22"/>
        <v>13306.202378657199</v>
      </c>
      <c r="I49" s="1">
        <f t="shared" si="22"/>
        <v>14024.4</v>
      </c>
      <c r="J49" s="1">
        <f t="shared" si="22"/>
        <v>16238.3</v>
      </c>
      <c r="K49" s="1">
        <f t="shared" si="22"/>
        <v>9770.3</v>
      </c>
      <c r="L49" s="1">
        <f t="shared" si="22"/>
        <v>28867</v>
      </c>
      <c r="M49" s="1">
        <f t="shared" si="22"/>
        <v>23257</v>
      </c>
      <c r="N49" s="55">
        <f t="shared" si="22"/>
        <v>167405.5793115239</v>
      </c>
      <c r="O49" s="55">
        <f t="shared" si="22"/>
        <v>126554.63616957</v>
      </c>
      <c r="P49" s="55">
        <f t="shared" si="22"/>
        <v>87336.65298253</v>
      </c>
      <c r="Q49" s="55">
        <f t="shared" si="22"/>
        <v>116582.87</v>
      </c>
      <c r="R49" s="55">
        <f t="shared" si="22"/>
        <v>142167.53349631073</v>
      </c>
      <c r="S49" s="55">
        <f t="shared" si="22"/>
        <v>211043.6107561414</v>
      </c>
      <c r="T49" s="55">
        <f t="shared" si="22"/>
        <v>250739.60193006793</v>
      </c>
      <c r="U49" s="55">
        <f t="shared" si="22"/>
        <v>231529.41044576003</v>
      </c>
      <c r="V49" s="55">
        <f t="shared" si="22"/>
        <v>1382.66162394</v>
      </c>
      <c r="W49" s="55">
        <f t="shared" si="22"/>
        <v>16113.45002797</v>
      </c>
      <c r="X49" s="55">
        <f t="shared" si="22"/>
        <v>10926.067712819999</v>
      </c>
      <c r="Y49" s="55">
        <f t="shared" si="22"/>
        <v>9788.784388940001</v>
      </c>
      <c r="Z49" s="55">
        <f t="shared" si="22"/>
        <v>13795.481267570001</v>
      </c>
      <c r="AA49" s="55">
        <f t="shared" si="22"/>
        <v>15807.32108151</v>
      </c>
      <c r="AB49" s="55">
        <f t="shared" si="22"/>
        <v>18324.4914145</v>
      </c>
      <c r="AC49" s="55">
        <f t="shared" si="22"/>
        <v>2535.25378026</v>
      </c>
      <c r="AD49" s="55">
        <f t="shared" si="22"/>
        <v>8984.97362727</v>
      </c>
      <c r="AE49" s="55">
        <f t="shared" si="22"/>
        <v>8901.293091790001</v>
      </c>
      <c r="AF49" s="55">
        <f t="shared" si="22"/>
        <v>5910.1144581</v>
      </c>
      <c r="AG49" s="55">
        <f t="shared" si="22"/>
        <v>14084.7436949</v>
      </c>
      <c r="AH49" s="55">
        <f t="shared" si="22"/>
        <v>7077.76744139</v>
      </c>
      <c r="AI49" s="55">
        <f t="shared" si="22"/>
        <v>8939.37297259</v>
      </c>
      <c r="AJ49" s="55">
        <f t="shared" si="22"/>
        <v>7011.180060469999</v>
      </c>
      <c r="AK49" s="55">
        <f t="shared" si="22"/>
        <v>9149.57883447</v>
      </c>
      <c r="AL49" s="55">
        <f t="shared" si="22"/>
        <v>8606.06681889</v>
      </c>
      <c r="AM49" s="55">
        <f t="shared" si="22"/>
        <v>5315.319848269999</v>
      </c>
      <c r="AN49" s="55">
        <f t="shared" si="22"/>
        <v>3559.0372435000004</v>
      </c>
      <c r="AO49" s="55">
        <f t="shared" si="22"/>
        <v>7419.68901482</v>
      </c>
      <c r="AP49" s="55">
        <f t="shared" si="22"/>
        <v>2819.07779831</v>
      </c>
      <c r="AQ49" s="55">
        <f t="shared" si="22"/>
        <v>3942.1670320700014</v>
      </c>
      <c r="AR49" s="55">
        <f t="shared" si="22"/>
        <v>12845.508832739999</v>
      </c>
      <c r="AS49" s="55">
        <f t="shared" si="22"/>
        <v>10651.887085010001</v>
      </c>
      <c r="AT49" s="55">
        <f t="shared" si="22"/>
        <v>5508.9400000000005</v>
      </c>
      <c r="AU49" s="55">
        <f t="shared" si="22"/>
        <v>4182.89</v>
      </c>
      <c r="AV49" s="55">
        <f t="shared" si="22"/>
        <v>10571.74</v>
      </c>
      <c r="AW49" s="55">
        <f t="shared" si="22"/>
        <v>5937.33</v>
      </c>
      <c r="AX49" s="55">
        <f t="shared" si="22"/>
        <v>12311.849999999999</v>
      </c>
      <c r="AY49" s="55">
        <f t="shared" si="22"/>
        <v>11351.08</v>
      </c>
      <c r="AZ49" s="55">
        <f t="shared" si="22"/>
        <v>1965.0200000000002</v>
      </c>
      <c r="BA49" s="55">
        <f t="shared" si="22"/>
        <v>4199.81</v>
      </c>
      <c r="BB49" s="55">
        <f t="shared" si="22"/>
        <v>10560.259999999998</v>
      </c>
      <c r="BC49" s="55">
        <f t="shared" si="22"/>
        <v>12784.92</v>
      </c>
      <c r="BD49" s="55">
        <f t="shared" si="22"/>
        <v>15910.82</v>
      </c>
      <c r="BE49" s="55">
        <f t="shared" si="22"/>
        <v>21298.21</v>
      </c>
      <c r="BF49" s="55">
        <f t="shared" si="22"/>
        <v>9037.532541745044</v>
      </c>
      <c r="BG49" s="55">
        <f t="shared" si="22"/>
        <v>13792.591592823157</v>
      </c>
      <c r="BH49" s="55">
        <f t="shared" si="22"/>
        <v>12678.702308909998</v>
      </c>
      <c r="BI49" s="55">
        <f t="shared" si="22"/>
        <v>9781.816756830001</v>
      </c>
      <c r="BJ49" s="55">
        <f t="shared" si="22"/>
        <v>9810.747945563382</v>
      </c>
      <c r="BK49" s="55">
        <f t="shared" si="22"/>
        <v>22167.334425903366</v>
      </c>
      <c r="BL49" s="55">
        <f t="shared" si="22"/>
        <v>10955.778080903317</v>
      </c>
      <c r="BM49" s="55">
        <f t="shared" si="22"/>
        <v>9311.511627226502</v>
      </c>
      <c r="BN49" s="55">
        <f t="shared" si="22"/>
        <v>8489.241886814105</v>
      </c>
      <c r="BO49" s="55">
        <f t="shared" si="22"/>
        <v>16205.025480075074</v>
      </c>
      <c r="BP49" s="55">
        <f t="shared" si="22"/>
        <v>7221.872209703453</v>
      </c>
      <c r="BQ49" s="55">
        <f t="shared" si="22"/>
        <v>12715.378639813352</v>
      </c>
      <c r="BR49" s="55">
        <f t="shared" si="22"/>
        <v>9434.60099505349</v>
      </c>
      <c r="BS49" s="55">
        <f t="shared" si="22"/>
        <v>24369.92522153006</v>
      </c>
      <c r="BT49" s="55">
        <f t="shared" si="22"/>
        <v>18219.62084185591</v>
      </c>
      <c r="BU49" s="55">
        <f t="shared" si="22"/>
        <v>17147.37867146</v>
      </c>
      <c r="BV49" s="55">
        <f t="shared" si="22"/>
        <v>19074.31595547</v>
      </c>
      <c r="BW49" s="55">
        <f t="shared" si="22"/>
        <v>31146.21178524218</v>
      </c>
      <c r="BX49" s="55">
        <f t="shared" si="22"/>
        <v>11557.043563500347</v>
      </c>
      <c r="BY49" s="55">
        <f t="shared" si="22"/>
        <v>12006.700386692972</v>
      </c>
      <c r="BZ49" s="55">
        <f t="shared" si="22"/>
        <v>17621.807688667508</v>
      </c>
      <c r="CA49" s="55">
        <f t="shared" si="22"/>
        <v>13193.4925784258</v>
      </c>
      <c r="CB49" s="55">
        <f t="shared" si="22"/>
        <v>8765.852249045205</v>
      </c>
      <c r="CC49" s="55">
        <f t="shared" si="22"/>
        <v>28506.66081919794</v>
      </c>
      <c r="CD49" s="55">
        <f t="shared" si="22"/>
        <v>13785.86904309447</v>
      </c>
      <c r="CE49" s="55">
        <f t="shared" si="22"/>
        <v>24227.419044006238</v>
      </c>
      <c r="CF49" s="55">
        <f t="shared" si="22"/>
        <v>18955.61324172812</v>
      </c>
      <c r="CG49" s="55">
        <f t="shared" si="22"/>
        <v>19187.54746177984</v>
      </c>
      <c r="CH49" s="55">
        <f t="shared" si="22"/>
        <v>20042.756764942354</v>
      </c>
      <c r="CI49" s="55">
        <f t="shared" si="22"/>
        <v>32199.99962125907</v>
      </c>
      <c r="CJ49" s="55">
        <f t="shared" si="22"/>
        <v>18859.093247605568</v>
      </c>
      <c r="CK49" s="55">
        <f t="shared" si="22"/>
        <v>11458.571625787215</v>
      </c>
      <c r="CL49" s="55">
        <f t="shared" si="22"/>
        <v>23575.696462204185</v>
      </c>
      <c r="CM49" s="55">
        <f t="shared" si="22"/>
        <v>23223.78828417992</v>
      </c>
      <c r="CN49" s="55">
        <f t="shared" si="22"/>
        <v>24960.91593990151</v>
      </c>
      <c r="CO49" s="55">
        <f t="shared" si="22"/>
        <v>20262.331193579474</v>
      </c>
      <c r="CP49" s="55">
        <f t="shared" si="22"/>
        <v>17471.717883</v>
      </c>
      <c r="CQ49" s="55">
        <f aca="true" t="shared" si="23" ref="CQ49:DM49">+CQ51+CQ58</f>
        <v>24634.81940573</v>
      </c>
      <c r="CR49" s="55">
        <f t="shared" si="23"/>
        <v>21983.88535012</v>
      </c>
      <c r="CS49" s="55">
        <f t="shared" si="23"/>
        <v>14341.80442579</v>
      </c>
      <c r="CT49" s="55">
        <f t="shared" si="23"/>
        <v>21133.42004528</v>
      </c>
      <c r="CU49" s="55">
        <f t="shared" si="23"/>
        <v>23699.55066097</v>
      </c>
      <c r="CV49" s="55">
        <f t="shared" si="23"/>
        <v>16938.444658610002</v>
      </c>
      <c r="CW49" s="55">
        <f t="shared" si="23"/>
        <v>13950.224312659999</v>
      </c>
      <c r="CX49" s="55">
        <f t="shared" si="23"/>
        <v>20851.036179720002</v>
      </c>
      <c r="CY49" s="55">
        <f t="shared" si="23"/>
        <v>9134.34674868</v>
      </c>
      <c r="CZ49" s="55">
        <f t="shared" si="23"/>
        <v>22916.89651657</v>
      </c>
      <c r="DA49" s="55">
        <f t="shared" si="23"/>
        <v>24473.26425863</v>
      </c>
      <c r="DB49" s="55">
        <f t="shared" si="23"/>
        <v>22646.641931753056</v>
      </c>
      <c r="DC49" s="55">
        <f t="shared" si="23"/>
        <v>22334.938953054312</v>
      </c>
      <c r="DD49" s="55">
        <f t="shared" si="23"/>
        <v>28852.071407145224</v>
      </c>
      <c r="DE49" s="55">
        <f t="shared" si="23"/>
        <v>16536.638709874474</v>
      </c>
      <c r="DF49" s="55">
        <f t="shared" si="23"/>
        <v>23656.542044001006</v>
      </c>
      <c r="DG49" s="55">
        <f t="shared" si="23"/>
        <v>29234.11625901255</v>
      </c>
      <c r="DH49" s="55">
        <f t="shared" si="23"/>
        <v>4014.835784652731</v>
      </c>
      <c r="DI49" s="55">
        <f t="shared" si="23"/>
        <v>26040.04771965018</v>
      </c>
      <c r="DJ49" s="55">
        <f t="shared" si="23"/>
        <v>19184.633284228257</v>
      </c>
      <c r="DK49" s="55">
        <f t="shared" si="23"/>
        <v>22622.684458636315</v>
      </c>
      <c r="DL49" s="55">
        <f t="shared" si="23"/>
        <v>18458.60610918323</v>
      </c>
      <c r="DM49" s="55">
        <f t="shared" si="23"/>
        <v>20149.52293930658</v>
      </c>
      <c r="DN49" s="55">
        <f>+DN51+DN58</f>
        <v>207056.14618713</v>
      </c>
      <c r="DO49" s="55">
        <f>+DO51+DO58</f>
        <v>233581.75666119132</v>
      </c>
      <c r="DP49" s="82"/>
      <c r="DQ49" s="83"/>
      <c r="DR49" s="64"/>
      <c r="DS49" s="64"/>
      <c r="DT49" s="64"/>
      <c r="DU49" s="64"/>
    </row>
    <row r="50" spans="1:125" ht="19.5" customHeight="1">
      <c r="A50" s="38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55"/>
      <c r="O50" s="60"/>
      <c r="P50" s="60"/>
      <c r="Q50" s="60"/>
      <c r="R50" s="60"/>
      <c r="S50" s="60"/>
      <c r="T50" s="60"/>
      <c r="U50" s="60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9"/>
      <c r="CH50" s="59"/>
      <c r="CI50" s="59"/>
      <c r="CJ50" s="59"/>
      <c r="CK50" s="55"/>
      <c r="CL50" s="55"/>
      <c r="CM50" s="55"/>
      <c r="CN50" s="55"/>
      <c r="CO50" s="55"/>
      <c r="CP50" s="60"/>
      <c r="CQ50" s="60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20"/>
      <c r="DC50" s="84"/>
      <c r="DD50" s="20"/>
      <c r="DE50" s="84"/>
      <c r="DF50" s="20"/>
      <c r="DG50" s="84"/>
      <c r="DH50" s="55"/>
      <c r="DI50" s="55"/>
      <c r="DJ50" s="55"/>
      <c r="DK50" s="55"/>
      <c r="DL50" s="55"/>
      <c r="DM50" s="55"/>
      <c r="DN50" s="73"/>
      <c r="DO50" s="73"/>
      <c r="DP50" s="64"/>
      <c r="DQ50" s="64"/>
      <c r="DR50" s="64"/>
      <c r="DS50" s="64"/>
      <c r="DT50" s="64"/>
      <c r="DU50" s="64"/>
    </row>
    <row r="51" spans="1:125" ht="19.5" customHeight="1">
      <c r="A51" s="3" t="s">
        <v>49</v>
      </c>
      <c r="B51" s="3">
        <f>+B53+B56</f>
        <v>7879.688089600356</v>
      </c>
      <c r="C51" s="3">
        <f aca="true" t="shared" si="24" ref="C51:BQ51">+C53+C56</f>
        <v>9004.888843266344</v>
      </c>
      <c r="D51" s="3">
        <f t="shared" si="24"/>
        <v>9017.199999999999</v>
      </c>
      <c r="E51" s="3">
        <f t="shared" si="24"/>
        <v>13835</v>
      </c>
      <c r="F51" s="3">
        <f t="shared" si="24"/>
        <v>6506.599999999999</v>
      </c>
      <c r="G51" s="3">
        <f t="shared" si="24"/>
        <v>15699</v>
      </c>
      <c r="H51" s="3">
        <f t="shared" si="24"/>
        <v>13306.202378657199</v>
      </c>
      <c r="I51" s="3">
        <f t="shared" si="24"/>
        <v>14024.4</v>
      </c>
      <c r="J51" s="3">
        <f t="shared" si="24"/>
        <v>16238.3</v>
      </c>
      <c r="K51" s="3">
        <f t="shared" si="24"/>
        <v>9770.3</v>
      </c>
      <c r="L51" s="3">
        <f t="shared" si="24"/>
        <v>28867</v>
      </c>
      <c r="M51" s="3">
        <f t="shared" si="24"/>
        <v>23257</v>
      </c>
      <c r="N51" s="60">
        <f t="shared" si="24"/>
        <v>167405.5793115239</v>
      </c>
      <c r="O51" s="60">
        <f t="shared" si="24"/>
        <v>126554.63616957</v>
      </c>
      <c r="P51" s="60">
        <f t="shared" si="24"/>
        <v>87336.65298253</v>
      </c>
      <c r="Q51" s="60">
        <f t="shared" si="24"/>
        <v>116582.87</v>
      </c>
      <c r="R51" s="60">
        <f t="shared" si="24"/>
        <v>142167.53349631073</v>
      </c>
      <c r="S51" s="60">
        <f t="shared" si="24"/>
        <v>211043.6107561414</v>
      </c>
      <c r="T51" s="60">
        <f t="shared" si="24"/>
        <v>250739.60193006793</v>
      </c>
      <c r="U51" s="60">
        <f t="shared" si="24"/>
        <v>231529.41044576003</v>
      </c>
      <c r="V51" s="60">
        <f t="shared" si="24"/>
        <v>1382.66162394</v>
      </c>
      <c r="W51" s="60">
        <f t="shared" si="24"/>
        <v>16113.45002797</v>
      </c>
      <c r="X51" s="60">
        <f t="shared" si="24"/>
        <v>10926.067712819999</v>
      </c>
      <c r="Y51" s="60">
        <f t="shared" si="24"/>
        <v>9788.784388940001</v>
      </c>
      <c r="Z51" s="60">
        <f t="shared" si="24"/>
        <v>13795.481267570001</v>
      </c>
      <c r="AA51" s="60">
        <f t="shared" si="24"/>
        <v>15807.32108151</v>
      </c>
      <c r="AB51" s="60">
        <f t="shared" si="24"/>
        <v>18324.4914145</v>
      </c>
      <c r="AC51" s="60">
        <f t="shared" si="24"/>
        <v>2535.25378026</v>
      </c>
      <c r="AD51" s="60">
        <f t="shared" si="24"/>
        <v>8984.97362727</v>
      </c>
      <c r="AE51" s="60">
        <f t="shared" si="24"/>
        <v>8901.293091790001</v>
      </c>
      <c r="AF51" s="60">
        <f t="shared" si="24"/>
        <v>5910.1144581</v>
      </c>
      <c r="AG51" s="60">
        <f t="shared" si="24"/>
        <v>14084.7436949</v>
      </c>
      <c r="AH51" s="60">
        <f t="shared" si="24"/>
        <v>7077.76744139</v>
      </c>
      <c r="AI51" s="60">
        <f t="shared" si="24"/>
        <v>8939.37297259</v>
      </c>
      <c r="AJ51" s="60">
        <f t="shared" si="24"/>
        <v>7011.180060469999</v>
      </c>
      <c r="AK51" s="60">
        <f t="shared" si="24"/>
        <v>9149.57883447</v>
      </c>
      <c r="AL51" s="60">
        <f t="shared" si="24"/>
        <v>8606.06681889</v>
      </c>
      <c r="AM51" s="60">
        <f t="shared" si="24"/>
        <v>5315.319848269999</v>
      </c>
      <c r="AN51" s="60">
        <f t="shared" si="24"/>
        <v>3559.0372435000004</v>
      </c>
      <c r="AO51" s="60">
        <f t="shared" si="24"/>
        <v>7419.68901482</v>
      </c>
      <c r="AP51" s="60">
        <f t="shared" si="24"/>
        <v>2819.07779831</v>
      </c>
      <c r="AQ51" s="60">
        <f t="shared" si="24"/>
        <v>3942.1670320700014</v>
      </c>
      <c r="AR51" s="60">
        <f t="shared" si="24"/>
        <v>12845.508832739999</v>
      </c>
      <c r="AS51" s="60">
        <f t="shared" si="24"/>
        <v>10651.887085010001</v>
      </c>
      <c r="AT51" s="60">
        <f t="shared" si="24"/>
        <v>5508.9400000000005</v>
      </c>
      <c r="AU51" s="60">
        <f t="shared" si="24"/>
        <v>4182.89</v>
      </c>
      <c r="AV51" s="60">
        <f t="shared" si="24"/>
        <v>10571.74</v>
      </c>
      <c r="AW51" s="60">
        <f t="shared" si="24"/>
        <v>5937.33</v>
      </c>
      <c r="AX51" s="60">
        <f t="shared" si="24"/>
        <v>12311.849999999999</v>
      </c>
      <c r="AY51" s="60">
        <f t="shared" si="24"/>
        <v>11351.08</v>
      </c>
      <c r="AZ51" s="60">
        <f t="shared" si="24"/>
        <v>1965.0200000000002</v>
      </c>
      <c r="BA51" s="60">
        <f t="shared" si="24"/>
        <v>4199.81</v>
      </c>
      <c r="BB51" s="60">
        <f t="shared" si="24"/>
        <v>10560.259999999998</v>
      </c>
      <c r="BC51" s="60">
        <f t="shared" si="24"/>
        <v>12784.92</v>
      </c>
      <c r="BD51" s="60">
        <f t="shared" si="24"/>
        <v>15910.82</v>
      </c>
      <c r="BE51" s="60">
        <f t="shared" si="24"/>
        <v>21298.21</v>
      </c>
      <c r="BF51" s="60">
        <f t="shared" si="24"/>
        <v>9037.532541745044</v>
      </c>
      <c r="BG51" s="60">
        <f t="shared" si="24"/>
        <v>13792.591592823157</v>
      </c>
      <c r="BH51" s="60">
        <f t="shared" si="24"/>
        <v>12678.702308909998</v>
      </c>
      <c r="BI51" s="60">
        <f t="shared" si="24"/>
        <v>9781.816756830001</v>
      </c>
      <c r="BJ51" s="60">
        <f t="shared" si="24"/>
        <v>9810.747945563382</v>
      </c>
      <c r="BK51" s="60">
        <f t="shared" si="24"/>
        <v>22167.334425903366</v>
      </c>
      <c r="BL51" s="60">
        <f t="shared" si="24"/>
        <v>10955.778080903317</v>
      </c>
      <c r="BM51" s="60">
        <f t="shared" si="24"/>
        <v>9311.511627226502</v>
      </c>
      <c r="BN51" s="60">
        <f t="shared" si="24"/>
        <v>8489.241886814105</v>
      </c>
      <c r="BO51" s="60">
        <f t="shared" si="24"/>
        <v>16205.025480075074</v>
      </c>
      <c r="BP51" s="60">
        <f t="shared" si="24"/>
        <v>7221.872209703453</v>
      </c>
      <c r="BQ51" s="60">
        <f t="shared" si="24"/>
        <v>12715.378639813352</v>
      </c>
      <c r="BR51" s="60">
        <f aca="true" t="shared" si="25" ref="BR51:DO51">+BR53+BR56</f>
        <v>9434.60099505349</v>
      </c>
      <c r="BS51" s="60">
        <f t="shared" si="25"/>
        <v>24369.92522153006</v>
      </c>
      <c r="BT51" s="60">
        <f t="shared" si="25"/>
        <v>18219.62084185591</v>
      </c>
      <c r="BU51" s="60">
        <f t="shared" si="25"/>
        <v>17147.37867146</v>
      </c>
      <c r="BV51" s="60">
        <f t="shared" si="25"/>
        <v>19074.31595547</v>
      </c>
      <c r="BW51" s="60">
        <f t="shared" si="25"/>
        <v>31146.21178524218</v>
      </c>
      <c r="BX51" s="60">
        <f t="shared" si="25"/>
        <v>11557.043563500347</v>
      </c>
      <c r="BY51" s="60">
        <f t="shared" si="25"/>
        <v>12006.700386692972</v>
      </c>
      <c r="BZ51" s="60">
        <f t="shared" si="25"/>
        <v>17621.807688667508</v>
      </c>
      <c r="CA51" s="60">
        <f t="shared" si="25"/>
        <v>13193.4925784258</v>
      </c>
      <c r="CB51" s="60">
        <f t="shared" si="25"/>
        <v>8765.852249045205</v>
      </c>
      <c r="CC51" s="60">
        <f t="shared" si="25"/>
        <v>28506.66081919794</v>
      </c>
      <c r="CD51" s="60">
        <f t="shared" si="25"/>
        <v>13785.86904309447</v>
      </c>
      <c r="CE51" s="60">
        <f t="shared" si="25"/>
        <v>24227.419044006238</v>
      </c>
      <c r="CF51" s="60">
        <f t="shared" si="25"/>
        <v>18955.61324172812</v>
      </c>
      <c r="CG51" s="60">
        <f t="shared" si="25"/>
        <v>19187.54746177984</v>
      </c>
      <c r="CH51" s="60">
        <f t="shared" si="25"/>
        <v>20042.756764942354</v>
      </c>
      <c r="CI51" s="60">
        <f t="shared" si="25"/>
        <v>32199.99962125907</v>
      </c>
      <c r="CJ51" s="60">
        <f t="shared" si="25"/>
        <v>18859.093247605568</v>
      </c>
      <c r="CK51" s="60">
        <f t="shared" si="25"/>
        <v>11458.571625787215</v>
      </c>
      <c r="CL51" s="60">
        <f t="shared" si="25"/>
        <v>23575.696462204185</v>
      </c>
      <c r="CM51" s="60">
        <f t="shared" si="25"/>
        <v>23223.78828417992</v>
      </c>
      <c r="CN51" s="60">
        <f t="shared" si="25"/>
        <v>24960.91593990151</v>
      </c>
      <c r="CO51" s="60">
        <f t="shared" si="25"/>
        <v>20262.331193579474</v>
      </c>
      <c r="CP51" s="60">
        <f t="shared" si="25"/>
        <v>17471.717883</v>
      </c>
      <c r="CQ51" s="60">
        <f t="shared" si="25"/>
        <v>24634.81940573</v>
      </c>
      <c r="CR51" s="60">
        <f t="shared" si="25"/>
        <v>21983.88535012</v>
      </c>
      <c r="CS51" s="60">
        <f t="shared" si="25"/>
        <v>14341.80442579</v>
      </c>
      <c r="CT51" s="60">
        <f t="shared" si="25"/>
        <v>21133.42004528</v>
      </c>
      <c r="CU51" s="60">
        <f t="shared" si="25"/>
        <v>23699.55066097</v>
      </c>
      <c r="CV51" s="60">
        <f t="shared" si="25"/>
        <v>16938.444658610002</v>
      </c>
      <c r="CW51" s="60">
        <f t="shared" si="25"/>
        <v>13950.224312659999</v>
      </c>
      <c r="CX51" s="60">
        <f t="shared" si="25"/>
        <v>20851.036179720002</v>
      </c>
      <c r="CY51" s="60">
        <f t="shared" si="25"/>
        <v>9134.34674868</v>
      </c>
      <c r="CZ51" s="60">
        <f t="shared" si="25"/>
        <v>22916.89651657</v>
      </c>
      <c r="DA51" s="60">
        <f t="shared" si="25"/>
        <v>24473.26425863</v>
      </c>
      <c r="DB51" s="60">
        <f t="shared" si="25"/>
        <v>22646.641931753056</v>
      </c>
      <c r="DC51" s="60">
        <f t="shared" si="25"/>
        <v>22334.938953054312</v>
      </c>
      <c r="DD51" s="60">
        <f t="shared" si="25"/>
        <v>28842.905346345226</v>
      </c>
      <c r="DE51" s="60">
        <f t="shared" si="25"/>
        <v>16536.638709874474</v>
      </c>
      <c r="DF51" s="60">
        <f t="shared" si="25"/>
        <v>23656.542044001006</v>
      </c>
      <c r="DG51" s="60">
        <f t="shared" si="25"/>
        <v>29234.11625901255</v>
      </c>
      <c r="DH51" s="60">
        <f t="shared" si="25"/>
        <v>4014.835784652731</v>
      </c>
      <c r="DI51" s="60">
        <f t="shared" si="25"/>
        <v>26040.04771965018</v>
      </c>
      <c r="DJ51" s="60">
        <f t="shared" si="25"/>
        <v>19184.633284228257</v>
      </c>
      <c r="DK51" s="60">
        <f t="shared" si="25"/>
        <v>22622.684458636315</v>
      </c>
      <c r="DL51" s="60">
        <f t="shared" si="25"/>
        <v>18458.60610918323</v>
      </c>
      <c r="DM51" s="60">
        <f t="shared" si="25"/>
        <v>20149.52293930658</v>
      </c>
      <c r="DN51" s="60">
        <f t="shared" si="25"/>
        <v>207056.14618713</v>
      </c>
      <c r="DO51" s="60">
        <f t="shared" si="25"/>
        <v>233572.59060039133</v>
      </c>
      <c r="DP51" s="64"/>
      <c r="DQ51" s="64"/>
      <c r="DR51" s="64"/>
      <c r="DS51" s="64"/>
      <c r="DT51" s="64"/>
      <c r="DU51" s="64"/>
    </row>
    <row r="52" spans="1:125" ht="19.5" customHeight="1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59"/>
      <c r="CH52" s="59"/>
      <c r="CI52" s="59"/>
      <c r="CJ52" s="59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20"/>
      <c r="DC52" s="84"/>
      <c r="DD52" s="20"/>
      <c r="DE52" s="84"/>
      <c r="DF52" s="20"/>
      <c r="DG52" s="84"/>
      <c r="DH52" s="60"/>
      <c r="DI52" s="60"/>
      <c r="DJ52" s="60"/>
      <c r="DK52" s="60"/>
      <c r="DL52" s="60"/>
      <c r="DM52" s="60"/>
      <c r="DN52" s="73"/>
      <c r="DO52" s="73"/>
      <c r="DP52" s="64"/>
      <c r="DQ52" s="64"/>
      <c r="DR52" s="64"/>
      <c r="DS52" s="64"/>
      <c r="DT52" s="64"/>
      <c r="DU52" s="64"/>
    </row>
    <row r="53" spans="1:125" ht="19.5" customHeight="1">
      <c r="A53" s="3" t="s">
        <v>12</v>
      </c>
      <c r="B53" s="3">
        <f>+B54+B55</f>
        <v>7879.688089600356</v>
      </c>
      <c r="C53" s="3">
        <f aca="true" t="shared" si="26" ref="C53:BQ53">+C54+C55</f>
        <v>9007.682420627745</v>
      </c>
      <c r="D53" s="3">
        <f t="shared" si="26"/>
        <v>9041.9</v>
      </c>
      <c r="E53" s="3">
        <f t="shared" si="26"/>
        <v>13835</v>
      </c>
      <c r="F53" s="3">
        <f t="shared" si="26"/>
        <v>6508.2</v>
      </c>
      <c r="G53" s="3">
        <f t="shared" si="26"/>
        <v>15699</v>
      </c>
      <c r="H53" s="3">
        <f t="shared" si="26"/>
        <v>13360.499746148727</v>
      </c>
      <c r="I53" s="3">
        <f t="shared" si="26"/>
        <v>14024.4</v>
      </c>
      <c r="J53" s="3">
        <f t="shared" si="26"/>
        <v>16310.8</v>
      </c>
      <c r="K53" s="3">
        <f t="shared" si="26"/>
        <v>9770.3</v>
      </c>
      <c r="L53" s="3">
        <f t="shared" si="26"/>
        <v>28867</v>
      </c>
      <c r="M53" s="3">
        <f t="shared" si="26"/>
        <v>23257</v>
      </c>
      <c r="N53" s="60">
        <f t="shared" si="26"/>
        <v>167561.47025637684</v>
      </c>
      <c r="O53" s="60">
        <f t="shared" si="26"/>
        <v>128098.91811381001</v>
      </c>
      <c r="P53" s="68">
        <f t="shared" si="26"/>
        <v>87637.68955848999</v>
      </c>
      <c r="Q53" s="68">
        <f t="shared" si="26"/>
        <v>116948.26999999999</v>
      </c>
      <c r="R53" s="68">
        <f t="shared" si="26"/>
        <v>142845.83511519578</v>
      </c>
      <c r="S53" s="68">
        <f t="shared" si="26"/>
        <v>211207.04600054285</v>
      </c>
      <c r="T53" s="68">
        <f t="shared" si="26"/>
        <v>252873.25287918802</v>
      </c>
      <c r="U53" s="68">
        <f t="shared" si="26"/>
        <v>228663.56495124003</v>
      </c>
      <c r="V53" s="68">
        <f t="shared" si="26"/>
        <v>1382.66162394</v>
      </c>
      <c r="W53" s="68">
        <f t="shared" si="26"/>
        <v>16113.45002797</v>
      </c>
      <c r="X53" s="68">
        <f t="shared" si="26"/>
        <v>10926.067712819999</v>
      </c>
      <c r="Y53" s="68">
        <f t="shared" si="26"/>
        <v>9788.784388940001</v>
      </c>
      <c r="Z53" s="68">
        <f t="shared" si="26"/>
        <v>13795.481267570001</v>
      </c>
      <c r="AA53" s="68">
        <f t="shared" si="26"/>
        <v>16953.32420933</v>
      </c>
      <c r="AB53" s="68">
        <f t="shared" si="26"/>
        <v>18333.53737432</v>
      </c>
      <c r="AC53" s="68">
        <f t="shared" si="26"/>
        <v>2505.28622233</v>
      </c>
      <c r="AD53" s="68">
        <f t="shared" si="26"/>
        <v>8956.13096871</v>
      </c>
      <c r="AE53" s="68">
        <f t="shared" si="26"/>
        <v>9183.604178750002</v>
      </c>
      <c r="AF53" s="68">
        <f t="shared" si="26"/>
        <v>6087.00221347</v>
      </c>
      <c r="AG53" s="68">
        <f t="shared" si="26"/>
        <v>14073.58792566</v>
      </c>
      <c r="AH53" s="68">
        <f t="shared" si="26"/>
        <v>7077.76744139</v>
      </c>
      <c r="AI53" s="68">
        <f t="shared" si="26"/>
        <v>8945.90839712</v>
      </c>
      <c r="AJ53" s="68">
        <f t="shared" si="26"/>
        <v>6983.88539101</v>
      </c>
      <c r="AK53" s="68">
        <f t="shared" si="26"/>
        <v>9193.62543688</v>
      </c>
      <c r="AL53" s="68">
        <f t="shared" si="26"/>
        <v>8534.24091518</v>
      </c>
      <c r="AM53" s="68">
        <f t="shared" si="26"/>
        <v>5380.501458899999</v>
      </c>
      <c r="AN53" s="68">
        <f t="shared" si="26"/>
        <v>3538.06678111</v>
      </c>
      <c r="AO53" s="68">
        <f t="shared" si="26"/>
        <v>7420.11548518</v>
      </c>
      <c r="AP53" s="68">
        <f t="shared" si="26"/>
        <v>2848.67402803</v>
      </c>
      <c r="AQ53" s="68">
        <f t="shared" si="26"/>
        <v>4182.730454620001</v>
      </c>
      <c r="AR53" s="68">
        <f t="shared" si="26"/>
        <v>12918.209435249999</v>
      </c>
      <c r="AS53" s="68">
        <f t="shared" si="26"/>
        <v>10613.96433382</v>
      </c>
      <c r="AT53" s="68">
        <f t="shared" si="26"/>
        <v>5505.06</v>
      </c>
      <c r="AU53" s="68">
        <f t="shared" si="26"/>
        <v>4221.43</v>
      </c>
      <c r="AV53" s="68">
        <f t="shared" si="26"/>
        <v>10580.41</v>
      </c>
      <c r="AW53" s="68">
        <f t="shared" si="26"/>
        <v>5930.51</v>
      </c>
      <c r="AX53" s="68">
        <f t="shared" si="26"/>
        <v>12309.789999999999</v>
      </c>
      <c r="AY53" s="68">
        <f t="shared" si="26"/>
        <v>11341.82</v>
      </c>
      <c r="AZ53" s="68">
        <f t="shared" si="26"/>
        <v>2104.4700000000003</v>
      </c>
      <c r="BA53" s="68">
        <f t="shared" si="26"/>
        <v>4202.54</v>
      </c>
      <c r="BB53" s="68">
        <f t="shared" si="26"/>
        <v>10743.029999999999</v>
      </c>
      <c r="BC53" s="68">
        <f t="shared" si="26"/>
        <v>12755.89</v>
      </c>
      <c r="BD53" s="68">
        <f t="shared" si="26"/>
        <v>15941.57</v>
      </c>
      <c r="BE53" s="68">
        <f t="shared" si="26"/>
        <v>21311.75</v>
      </c>
      <c r="BF53" s="68">
        <f t="shared" si="26"/>
        <v>9021.774621645043</v>
      </c>
      <c r="BG53" s="68">
        <f t="shared" si="26"/>
        <v>13597.699510303157</v>
      </c>
      <c r="BH53" s="68">
        <f t="shared" si="26"/>
        <v>13160.363051299999</v>
      </c>
      <c r="BI53" s="68">
        <f t="shared" si="26"/>
        <v>9769.606335280001</v>
      </c>
      <c r="BJ53" s="68">
        <f t="shared" si="26"/>
        <v>9909.377755564326</v>
      </c>
      <c r="BK53" s="68">
        <f t="shared" si="26"/>
        <v>22169.00346314578</v>
      </c>
      <c r="BL53" s="68">
        <f t="shared" si="26"/>
        <v>11000.39332714497</v>
      </c>
      <c r="BM53" s="68">
        <f t="shared" si="26"/>
        <v>9379.196834469138</v>
      </c>
      <c r="BN53" s="68">
        <f t="shared" si="26"/>
        <v>8503.160799227499</v>
      </c>
      <c r="BO53" s="68">
        <f t="shared" si="26"/>
        <v>16279.214773025698</v>
      </c>
      <c r="BP53" s="68">
        <f t="shared" si="26"/>
        <v>7272.758834885653</v>
      </c>
      <c r="BQ53" s="68">
        <f t="shared" si="26"/>
        <v>12783.285809204544</v>
      </c>
      <c r="BR53" s="68">
        <f aca="true" t="shared" si="27" ref="BR53:DM53">+BR54+BR55</f>
        <v>9475.431836685639</v>
      </c>
      <c r="BS53" s="68">
        <f t="shared" si="27"/>
        <v>24367.20691632056</v>
      </c>
      <c r="BT53" s="68">
        <f t="shared" si="27"/>
        <v>18246.83535613554</v>
      </c>
      <c r="BU53" s="68">
        <f t="shared" si="27"/>
        <v>17173.75820562</v>
      </c>
      <c r="BV53" s="68">
        <f t="shared" si="27"/>
        <v>19297.10572936</v>
      </c>
      <c r="BW53" s="68">
        <f t="shared" si="27"/>
        <v>31143.02371913152</v>
      </c>
      <c r="BX53" s="68">
        <f t="shared" si="27"/>
        <v>11512.77518353774</v>
      </c>
      <c r="BY53" s="68">
        <f t="shared" si="27"/>
        <v>12063.408040183176</v>
      </c>
      <c r="BZ53" s="68">
        <f t="shared" si="27"/>
        <v>17554.928654167008</v>
      </c>
      <c r="CA53" s="68">
        <f t="shared" si="27"/>
        <v>13169.366088657329</v>
      </c>
      <c r="CB53" s="68">
        <f t="shared" si="27"/>
        <v>8712.038841552605</v>
      </c>
      <c r="CC53" s="68">
        <f t="shared" si="27"/>
        <v>28491.16742919174</v>
      </c>
      <c r="CD53" s="68">
        <f t="shared" si="27"/>
        <v>14412.403124401108</v>
      </c>
      <c r="CE53" s="68">
        <f t="shared" si="27"/>
        <v>24367.444942825354</v>
      </c>
      <c r="CF53" s="68">
        <f t="shared" si="27"/>
        <v>19018.03641246797</v>
      </c>
      <c r="CG53" s="68">
        <f t="shared" si="27"/>
        <v>19259.45004729751</v>
      </c>
      <c r="CH53" s="68">
        <f t="shared" si="27"/>
        <v>20060.210304372682</v>
      </c>
      <c r="CI53" s="68">
        <f t="shared" si="27"/>
        <v>32212.39645319718</v>
      </c>
      <c r="CJ53" s="68">
        <f t="shared" si="27"/>
        <v>18882.455965195768</v>
      </c>
      <c r="CK53" s="68">
        <f t="shared" si="27"/>
        <v>11500.657868373282</v>
      </c>
      <c r="CL53" s="68">
        <f t="shared" si="27"/>
        <v>23581.074184524186</v>
      </c>
      <c r="CM53" s="68">
        <f t="shared" si="27"/>
        <v>23253.33401273512</v>
      </c>
      <c r="CN53" s="68">
        <f t="shared" si="27"/>
        <v>26000.50635796771</v>
      </c>
      <c r="CO53" s="68">
        <f t="shared" si="27"/>
        <v>20325.283205830172</v>
      </c>
      <c r="CP53" s="85">
        <f t="shared" si="27"/>
        <v>17509.890068</v>
      </c>
      <c r="CQ53" s="85">
        <f t="shared" si="27"/>
        <v>24818.90378706</v>
      </c>
      <c r="CR53" s="85">
        <f t="shared" si="27"/>
        <v>21991.70183886</v>
      </c>
      <c r="CS53" s="85">
        <f t="shared" si="27"/>
        <v>14341.80442579</v>
      </c>
      <c r="CT53" s="85">
        <f t="shared" si="27"/>
        <v>21014.54114661</v>
      </c>
      <c r="CU53" s="85">
        <f t="shared" si="27"/>
        <v>23226.2922808</v>
      </c>
      <c r="CV53" s="85">
        <f t="shared" si="27"/>
        <v>16635.14236777</v>
      </c>
      <c r="CW53" s="85">
        <f t="shared" si="27"/>
        <v>13544.12097416</v>
      </c>
      <c r="CX53" s="85">
        <f t="shared" si="27"/>
        <v>20812.42737972</v>
      </c>
      <c r="CY53" s="85">
        <f t="shared" si="27"/>
        <v>8348.91594981</v>
      </c>
      <c r="CZ53" s="68">
        <f t="shared" si="27"/>
        <v>22249.14639888</v>
      </c>
      <c r="DA53" s="68">
        <f t="shared" si="27"/>
        <v>24170.67833378</v>
      </c>
      <c r="DB53" s="68">
        <f t="shared" si="27"/>
        <v>22202.284750249055</v>
      </c>
      <c r="DC53" s="68">
        <f t="shared" si="27"/>
        <v>22328.55544016971</v>
      </c>
      <c r="DD53" s="68">
        <f t="shared" si="27"/>
        <v>28857.725711295225</v>
      </c>
      <c r="DE53" s="68">
        <f t="shared" si="27"/>
        <v>15565.611536754306</v>
      </c>
      <c r="DF53" s="68">
        <f t="shared" si="27"/>
        <v>22222.284205406457</v>
      </c>
      <c r="DG53" s="68">
        <f t="shared" si="27"/>
        <v>29071.91701294476</v>
      </c>
      <c r="DH53" s="68">
        <f t="shared" si="27"/>
        <v>3894.897796938031</v>
      </c>
      <c r="DI53" s="68">
        <f t="shared" si="27"/>
        <v>24745.56834893846</v>
      </c>
      <c r="DJ53" s="68">
        <f t="shared" si="27"/>
        <v>15358.244655216571</v>
      </c>
      <c r="DK53" s="68">
        <f t="shared" si="27"/>
        <v>21130.8045216038</v>
      </c>
      <c r="DL53" s="68">
        <f t="shared" si="27"/>
        <v>17447.425310490704</v>
      </c>
      <c r="DM53" s="68">
        <f t="shared" si="27"/>
        <v>20149.52293930658</v>
      </c>
      <c r="DN53" s="73">
        <f t="shared" si="6"/>
        <v>204492.88661746003</v>
      </c>
      <c r="DO53" s="73">
        <f t="shared" si="7"/>
        <v>222825.3192900071</v>
      </c>
      <c r="DP53" s="64"/>
      <c r="DQ53" s="64"/>
      <c r="DR53" s="64"/>
      <c r="DS53" s="64"/>
      <c r="DT53" s="64"/>
      <c r="DU53" s="64"/>
    </row>
    <row r="54" spans="1:125" ht="19.5" customHeight="1">
      <c r="A54" s="38" t="s">
        <v>60</v>
      </c>
      <c r="B54" s="3">
        <v>897.8098566538919</v>
      </c>
      <c r="C54" s="4">
        <v>0</v>
      </c>
      <c r="D54" s="4">
        <v>0</v>
      </c>
      <c r="E54" s="3">
        <v>0</v>
      </c>
      <c r="F54" s="3">
        <v>0</v>
      </c>
      <c r="G54" s="3">
        <v>0</v>
      </c>
      <c r="H54" s="3">
        <v>-37.7387657205</v>
      </c>
      <c r="I54" s="3">
        <v>0</v>
      </c>
      <c r="J54" s="3">
        <v>0</v>
      </c>
      <c r="K54" s="3">
        <v>0</v>
      </c>
      <c r="L54" s="3">
        <v>0</v>
      </c>
      <c r="M54" s="3"/>
      <c r="N54" s="60">
        <v>860.0710909333918</v>
      </c>
      <c r="O54" s="60">
        <f t="shared" si="11"/>
        <v>0</v>
      </c>
      <c r="P54" s="60">
        <f>+SUM(AH54:AS54)</f>
        <v>0</v>
      </c>
      <c r="Q54" s="60">
        <f>+SUM(AT54:BE54)</f>
        <v>0</v>
      </c>
      <c r="R54" s="60">
        <f>+SUM(BF54:BQ54)</f>
        <v>0</v>
      </c>
      <c r="S54" s="60">
        <f t="shared" si="4"/>
        <v>0</v>
      </c>
      <c r="T54" s="60">
        <f t="shared" si="5"/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60">
        <v>0</v>
      </c>
      <c r="BO54" s="60">
        <v>0</v>
      </c>
      <c r="BP54" s="60">
        <v>0</v>
      </c>
      <c r="BQ54" s="60">
        <v>0</v>
      </c>
      <c r="BR54" s="60">
        <v>0</v>
      </c>
      <c r="BS54" s="60">
        <v>0</v>
      </c>
      <c r="BT54" s="60">
        <v>0</v>
      </c>
      <c r="BU54" s="60">
        <v>0</v>
      </c>
      <c r="BV54" s="60">
        <v>0</v>
      </c>
      <c r="BW54" s="60">
        <v>0</v>
      </c>
      <c r="BX54" s="60">
        <v>0</v>
      </c>
      <c r="BY54" s="60">
        <v>0</v>
      </c>
      <c r="BZ54" s="60">
        <v>0</v>
      </c>
      <c r="CA54" s="60">
        <v>0</v>
      </c>
      <c r="CB54" s="60">
        <v>0</v>
      </c>
      <c r="CC54" s="60">
        <v>0</v>
      </c>
      <c r="CD54" s="60">
        <v>0</v>
      </c>
      <c r="CE54" s="60">
        <v>0</v>
      </c>
      <c r="CF54" s="60">
        <v>0</v>
      </c>
      <c r="CG54" s="59">
        <v>0</v>
      </c>
      <c r="CH54" s="59">
        <v>0</v>
      </c>
      <c r="CI54" s="59">
        <v>0</v>
      </c>
      <c r="CJ54" s="59">
        <v>0</v>
      </c>
      <c r="CK54" s="60">
        <v>0</v>
      </c>
      <c r="CL54" s="60">
        <v>0</v>
      </c>
      <c r="CM54" s="60">
        <v>0</v>
      </c>
      <c r="CN54" s="60">
        <v>0</v>
      </c>
      <c r="CO54" s="60">
        <v>0</v>
      </c>
      <c r="CP54" s="60">
        <v>0</v>
      </c>
      <c r="CQ54" s="60">
        <v>0</v>
      </c>
      <c r="CR54" s="60">
        <v>0</v>
      </c>
      <c r="CS54" s="60">
        <v>0</v>
      </c>
      <c r="CT54" s="60">
        <v>0</v>
      </c>
      <c r="CU54" s="60">
        <v>0</v>
      </c>
      <c r="CV54" s="60">
        <v>0</v>
      </c>
      <c r="CW54" s="60">
        <v>0</v>
      </c>
      <c r="CX54" s="60">
        <v>0</v>
      </c>
      <c r="CY54" s="60">
        <v>0</v>
      </c>
      <c r="CZ54" s="60">
        <v>0</v>
      </c>
      <c r="DA54" s="60">
        <v>0</v>
      </c>
      <c r="DB54" s="20">
        <v>0</v>
      </c>
      <c r="DC54" s="84">
        <v>0</v>
      </c>
      <c r="DD54" s="20">
        <v>0</v>
      </c>
      <c r="DE54" s="84">
        <v>0</v>
      </c>
      <c r="DF54" s="20">
        <v>0</v>
      </c>
      <c r="DG54" s="84">
        <v>0</v>
      </c>
      <c r="DH54" s="60">
        <v>0</v>
      </c>
      <c r="DI54" s="60">
        <v>0</v>
      </c>
      <c r="DJ54" s="60">
        <v>0</v>
      </c>
      <c r="DK54" s="60">
        <v>0</v>
      </c>
      <c r="DL54" s="60">
        <v>0</v>
      </c>
      <c r="DM54" s="60">
        <v>0</v>
      </c>
      <c r="DN54" s="73">
        <f t="shared" si="6"/>
        <v>0</v>
      </c>
      <c r="DO54" s="73">
        <f t="shared" si="7"/>
        <v>0</v>
      </c>
      <c r="DP54" s="64"/>
      <c r="DQ54" s="64"/>
      <c r="DR54" s="64"/>
      <c r="DS54" s="64"/>
      <c r="DT54" s="64"/>
      <c r="DU54" s="64"/>
    </row>
    <row r="55" spans="1:125" ht="19.5" customHeight="1">
      <c r="A55" s="3" t="s">
        <v>59</v>
      </c>
      <c r="B55" s="3">
        <v>6981.878232946464</v>
      </c>
      <c r="C55" s="4">
        <v>9007.682420627745</v>
      </c>
      <c r="D55" s="4">
        <v>9041.9</v>
      </c>
      <c r="E55" s="3">
        <v>13835</v>
      </c>
      <c r="F55" s="3">
        <v>6508.2</v>
      </c>
      <c r="G55" s="3">
        <v>15699</v>
      </c>
      <c r="H55" s="3">
        <v>13398.238511869227</v>
      </c>
      <c r="I55" s="3">
        <v>14024.4</v>
      </c>
      <c r="J55" s="3">
        <v>16310.8</v>
      </c>
      <c r="K55" s="3">
        <v>9770.3</v>
      </c>
      <c r="L55" s="3">
        <v>28867</v>
      </c>
      <c r="M55" s="3">
        <v>23257</v>
      </c>
      <c r="N55" s="60">
        <v>166701.39916544344</v>
      </c>
      <c r="O55" s="60">
        <f t="shared" si="11"/>
        <v>128098.91811381001</v>
      </c>
      <c r="P55" s="60">
        <f>+SUM(AH55:AS55)</f>
        <v>87637.68955848999</v>
      </c>
      <c r="Q55" s="60">
        <f>+SUM(AT55:BE55)</f>
        <v>116948.26999999999</v>
      </c>
      <c r="R55" s="60">
        <f>+SUM(BF55:BQ55)</f>
        <v>142845.83511519578</v>
      </c>
      <c r="S55" s="60">
        <f t="shared" si="4"/>
        <v>211207.04600054285</v>
      </c>
      <c r="T55" s="60">
        <f t="shared" si="5"/>
        <v>252873.25287918802</v>
      </c>
      <c r="U55" s="60">
        <v>228663.56495124003</v>
      </c>
      <c r="V55" s="60">
        <v>1382.66162394</v>
      </c>
      <c r="W55" s="60">
        <v>16113.45002797</v>
      </c>
      <c r="X55" s="60">
        <v>10926.067712819999</v>
      </c>
      <c r="Y55" s="60">
        <v>9788.784388940001</v>
      </c>
      <c r="Z55" s="60">
        <v>13795.481267570001</v>
      </c>
      <c r="AA55" s="60">
        <v>16953.32420933</v>
      </c>
      <c r="AB55" s="60">
        <v>18333.53737432</v>
      </c>
      <c r="AC55" s="60">
        <v>2505.28622233</v>
      </c>
      <c r="AD55" s="60">
        <v>8956.13096871</v>
      </c>
      <c r="AE55" s="60">
        <v>9183.604178750002</v>
      </c>
      <c r="AF55" s="60">
        <v>6087.00221347</v>
      </c>
      <c r="AG55" s="60">
        <v>14073.58792566</v>
      </c>
      <c r="AH55" s="60">
        <v>7077.76744139</v>
      </c>
      <c r="AI55" s="60">
        <v>8945.90839712</v>
      </c>
      <c r="AJ55" s="60">
        <v>6983.88539101</v>
      </c>
      <c r="AK55" s="60">
        <v>9193.62543688</v>
      </c>
      <c r="AL55" s="60">
        <v>8534.24091518</v>
      </c>
      <c r="AM55" s="60">
        <v>5380.501458899999</v>
      </c>
      <c r="AN55" s="60">
        <v>3538.06678111</v>
      </c>
      <c r="AO55" s="60">
        <v>7420.11548518</v>
      </c>
      <c r="AP55" s="60">
        <v>2848.67402803</v>
      </c>
      <c r="AQ55" s="60">
        <v>4182.730454620001</v>
      </c>
      <c r="AR55" s="60">
        <v>12918.209435249999</v>
      </c>
      <c r="AS55" s="60">
        <v>10613.96433382</v>
      </c>
      <c r="AT55" s="60">
        <v>5505.06</v>
      </c>
      <c r="AU55" s="60">
        <v>4221.43</v>
      </c>
      <c r="AV55" s="60">
        <v>10580.41</v>
      </c>
      <c r="AW55" s="60">
        <v>5930.51</v>
      </c>
      <c r="AX55" s="60">
        <v>12309.789999999999</v>
      </c>
      <c r="AY55" s="60">
        <v>11341.82</v>
      </c>
      <c r="AZ55" s="60">
        <v>2104.4700000000003</v>
      </c>
      <c r="BA55" s="60">
        <v>4202.54</v>
      </c>
      <c r="BB55" s="60">
        <v>10743.029999999999</v>
      </c>
      <c r="BC55" s="60">
        <v>12755.89</v>
      </c>
      <c r="BD55" s="60">
        <v>15941.57</v>
      </c>
      <c r="BE55" s="60">
        <v>21311.75</v>
      </c>
      <c r="BF55" s="60">
        <v>9021.774621645043</v>
      </c>
      <c r="BG55" s="60">
        <v>13597.699510303157</v>
      </c>
      <c r="BH55" s="60">
        <v>13160.363051299999</v>
      </c>
      <c r="BI55" s="60">
        <v>9769.606335280001</v>
      </c>
      <c r="BJ55" s="60">
        <v>9909.377755564326</v>
      </c>
      <c r="BK55" s="60">
        <v>22169.00346314578</v>
      </c>
      <c r="BL55" s="60">
        <v>11000.39332714497</v>
      </c>
      <c r="BM55" s="60">
        <v>9379.196834469138</v>
      </c>
      <c r="BN55" s="60">
        <v>8503.160799227499</v>
      </c>
      <c r="BO55" s="60">
        <v>16279.214773025698</v>
      </c>
      <c r="BP55" s="60">
        <v>7272.758834885653</v>
      </c>
      <c r="BQ55" s="60">
        <v>12783.285809204544</v>
      </c>
      <c r="BR55" s="60">
        <v>9475.431836685639</v>
      </c>
      <c r="BS55" s="60">
        <v>24367.20691632056</v>
      </c>
      <c r="BT55" s="60">
        <v>18246.83535613554</v>
      </c>
      <c r="BU55" s="60">
        <v>17173.75820562</v>
      </c>
      <c r="BV55" s="60">
        <v>19297.10572936</v>
      </c>
      <c r="BW55" s="60">
        <v>31143.02371913152</v>
      </c>
      <c r="BX55" s="60">
        <v>11512.77518353774</v>
      </c>
      <c r="BY55" s="60">
        <v>12063.408040183176</v>
      </c>
      <c r="BZ55" s="60">
        <v>17554.928654167008</v>
      </c>
      <c r="CA55" s="60">
        <v>13169.366088657329</v>
      </c>
      <c r="CB55" s="60">
        <v>8712.038841552605</v>
      </c>
      <c r="CC55" s="60">
        <v>28491.16742919174</v>
      </c>
      <c r="CD55" s="60">
        <v>14412.403124401108</v>
      </c>
      <c r="CE55" s="60">
        <v>24367.444942825354</v>
      </c>
      <c r="CF55" s="60">
        <v>19018.03641246797</v>
      </c>
      <c r="CG55" s="59">
        <v>19259.45004729751</v>
      </c>
      <c r="CH55" s="59">
        <v>20060.210304372682</v>
      </c>
      <c r="CI55" s="59">
        <v>32212.39645319718</v>
      </c>
      <c r="CJ55" s="59">
        <v>18882.455965195768</v>
      </c>
      <c r="CK55" s="60">
        <v>11500.657868373282</v>
      </c>
      <c r="CL55" s="60">
        <v>23581.074184524186</v>
      </c>
      <c r="CM55" s="60">
        <v>23253.33401273512</v>
      </c>
      <c r="CN55" s="60">
        <v>26000.50635796771</v>
      </c>
      <c r="CO55" s="60">
        <v>20325.283205830172</v>
      </c>
      <c r="CP55" s="60">
        <v>17509.890068</v>
      </c>
      <c r="CQ55" s="60">
        <v>24818.90378706</v>
      </c>
      <c r="CR55" s="60">
        <v>21991.70183886</v>
      </c>
      <c r="CS55" s="60">
        <v>14341.80442579</v>
      </c>
      <c r="CT55" s="60">
        <v>21014.54114661</v>
      </c>
      <c r="CU55" s="60">
        <v>23226.2922808</v>
      </c>
      <c r="CV55" s="60">
        <v>16635.14236777</v>
      </c>
      <c r="CW55" s="60">
        <v>13544.12097416</v>
      </c>
      <c r="CX55" s="60">
        <v>20812.42737972</v>
      </c>
      <c r="CY55" s="60">
        <v>8348.91594981</v>
      </c>
      <c r="CZ55" s="60">
        <v>22249.14639888</v>
      </c>
      <c r="DA55" s="60">
        <v>24170.67833378</v>
      </c>
      <c r="DB55" s="79">
        <v>22202.284750249055</v>
      </c>
      <c r="DC55" s="68">
        <v>22328.55544016971</v>
      </c>
      <c r="DD55" s="79">
        <v>28857.725711295225</v>
      </c>
      <c r="DE55" s="68">
        <v>15565.611536754306</v>
      </c>
      <c r="DF55" s="79">
        <v>22222.284205406457</v>
      </c>
      <c r="DG55" s="68">
        <v>29071.91701294476</v>
      </c>
      <c r="DH55" s="60">
        <v>3894.897796938031</v>
      </c>
      <c r="DI55" s="60">
        <v>24745.56834893846</v>
      </c>
      <c r="DJ55" s="60">
        <v>15358.244655216571</v>
      </c>
      <c r="DK55" s="60">
        <v>21130.8045216038</v>
      </c>
      <c r="DL55" s="60">
        <v>17447.425310490704</v>
      </c>
      <c r="DM55" s="60">
        <v>20149.52293930658</v>
      </c>
      <c r="DN55" s="73">
        <f t="shared" si="6"/>
        <v>204492.88661746003</v>
      </c>
      <c r="DO55" s="73">
        <f t="shared" si="7"/>
        <v>222825.3192900071</v>
      </c>
      <c r="DP55" s="64"/>
      <c r="DQ55" s="64"/>
      <c r="DR55" s="64"/>
      <c r="DS55" s="64"/>
      <c r="DT55" s="64"/>
      <c r="DU55" s="64"/>
    </row>
    <row r="56" spans="1:125" ht="19.5" customHeight="1">
      <c r="A56" s="3" t="s">
        <v>13</v>
      </c>
      <c r="B56" s="3">
        <v>0</v>
      </c>
      <c r="C56" s="4">
        <v>-2.7935773613999997</v>
      </c>
      <c r="D56" s="4">
        <v>-24.7</v>
      </c>
      <c r="E56" s="3">
        <v>0</v>
      </c>
      <c r="F56" s="3">
        <v>-1.6</v>
      </c>
      <c r="G56" s="3">
        <v>0</v>
      </c>
      <c r="H56" s="3">
        <v>-54.29736749152801</v>
      </c>
      <c r="I56" s="3">
        <v>0</v>
      </c>
      <c r="J56" s="3">
        <v>-72.5</v>
      </c>
      <c r="K56" s="3">
        <v>0</v>
      </c>
      <c r="L56" s="3">
        <v>0</v>
      </c>
      <c r="M56" s="3">
        <v>0</v>
      </c>
      <c r="N56" s="60">
        <v>-155.89094485292802</v>
      </c>
      <c r="O56" s="60">
        <f t="shared" si="11"/>
        <v>-1544.2819442399998</v>
      </c>
      <c r="P56" s="60">
        <f>+SUM(AH56:AS56)</f>
        <v>-301.03657596</v>
      </c>
      <c r="Q56" s="60">
        <f>+SUM(AT56:BE56)</f>
        <v>-365.40000000000003</v>
      </c>
      <c r="R56" s="60">
        <f>+SUM(BF56:BQ56)</f>
        <v>-678.3016188850529</v>
      </c>
      <c r="S56" s="60">
        <f t="shared" si="4"/>
        <v>-163.43524440144398</v>
      </c>
      <c r="T56" s="60">
        <f t="shared" si="5"/>
        <v>-2133.6509491200813</v>
      </c>
      <c r="U56" s="60">
        <v>2865.84549452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-1146.00312782</v>
      </c>
      <c r="AB56" s="60">
        <v>-9.045959819999997</v>
      </c>
      <c r="AC56" s="60">
        <v>29.967557929999998</v>
      </c>
      <c r="AD56" s="60">
        <v>28.842658559999997</v>
      </c>
      <c r="AE56" s="60">
        <v>-282.31108696</v>
      </c>
      <c r="AF56" s="60">
        <v>-176.88775536999998</v>
      </c>
      <c r="AG56" s="60">
        <v>11.155769240000005</v>
      </c>
      <c r="AH56" s="60">
        <v>0</v>
      </c>
      <c r="AI56" s="60">
        <v>-6.53542453</v>
      </c>
      <c r="AJ56" s="60">
        <v>27.294669460000005</v>
      </c>
      <c r="AK56" s="60">
        <v>-44.04660240999999</v>
      </c>
      <c r="AL56" s="60">
        <v>71.82590371</v>
      </c>
      <c r="AM56" s="60">
        <v>-65.18161063</v>
      </c>
      <c r="AN56" s="60">
        <v>20.970462389999998</v>
      </c>
      <c r="AO56" s="60">
        <v>-0.42647036</v>
      </c>
      <c r="AP56" s="60">
        <v>-29.59622972</v>
      </c>
      <c r="AQ56" s="60">
        <v>-240.56342254999998</v>
      </c>
      <c r="AR56" s="60">
        <v>-72.70060251000001</v>
      </c>
      <c r="AS56" s="60">
        <v>37.92275119</v>
      </c>
      <c r="AT56" s="60">
        <v>3.8800000000000026</v>
      </c>
      <c r="AU56" s="60">
        <v>-38.53999999999999</v>
      </c>
      <c r="AV56" s="60">
        <v>-8.669999999999998</v>
      </c>
      <c r="AW56" s="60">
        <v>6.819999999999997</v>
      </c>
      <c r="AX56" s="60">
        <v>2.0599999999999987</v>
      </c>
      <c r="AY56" s="60">
        <v>9.26</v>
      </c>
      <c r="AZ56" s="60">
        <v>-139.45</v>
      </c>
      <c r="BA56" s="60">
        <v>-2.73</v>
      </c>
      <c r="BB56" s="60">
        <v>-182.76999999999998</v>
      </c>
      <c r="BC56" s="60">
        <v>29.03</v>
      </c>
      <c r="BD56" s="60">
        <v>-30.75</v>
      </c>
      <c r="BE56" s="60">
        <v>-13.54</v>
      </c>
      <c r="BF56" s="60">
        <v>15.7579201</v>
      </c>
      <c r="BG56" s="60">
        <v>194.89208251999997</v>
      </c>
      <c r="BH56" s="60">
        <v>-481.66074239</v>
      </c>
      <c r="BI56" s="60">
        <v>12.210421549999996</v>
      </c>
      <c r="BJ56" s="60">
        <v>-98.62981000094497</v>
      </c>
      <c r="BK56" s="60">
        <v>-1.6690372424120028</v>
      </c>
      <c r="BL56" s="60">
        <v>-44.61524624165199</v>
      </c>
      <c r="BM56" s="60">
        <v>-67.685207242635</v>
      </c>
      <c r="BN56" s="60">
        <v>-13.918912413393</v>
      </c>
      <c r="BO56" s="60">
        <v>-74.189292950624</v>
      </c>
      <c r="BP56" s="60">
        <v>-50.8866251822</v>
      </c>
      <c r="BQ56" s="60">
        <v>-67.90716939119199</v>
      </c>
      <c r="BR56" s="60">
        <v>-40.830841632148</v>
      </c>
      <c r="BS56" s="60">
        <v>2.7183052095000093</v>
      </c>
      <c r="BT56" s="60">
        <v>-27.214514279630013</v>
      </c>
      <c r="BU56" s="60">
        <v>-26.37953416</v>
      </c>
      <c r="BV56" s="60">
        <v>-222.78977389</v>
      </c>
      <c r="BW56" s="60">
        <v>3.188066110660003</v>
      </c>
      <c r="BX56" s="60">
        <v>44.268379962607</v>
      </c>
      <c r="BY56" s="60">
        <v>-56.70765349020401</v>
      </c>
      <c r="BZ56" s="60">
        <v>66.8790345005</v>
      </c>
      <c r="CA56" s="60">
        <v>24.126489768470996</v>
      </c>
      <c r="CB56" s="60">
        <v>53.8134074926</v>
      </c>
      <c r="CC56" s="60">
        <v>15.493390006199995</v>
      </c>
      <c r="CD56" s="60">
        <v>-626.5340813066371</v>
      </c>
      <c r="CE56" s="60">
        <v>-140.025898819118</v>
      </c>
      <c r="CF56" s="60">
        <v>-62.423170739849</v>
      </c>
      <c r="CG56" s="59">
        <v>-71.90258551767101</v>
      </c>
      <c r="CH56" s="59">
        <v>-17.453539430328796</v>
      </c>
      <c r="CI56" s="59">
        <v>-12.396831938109017</v>
      </c>
      <c r="CJ56" s="59">
        <v>-23.3627175902</v>
      </c>
      <c r="CK56" s="60">
        <v>-42.08624258606738</v>
      </c>
      <c r="CL56" s="60">
        <v>-5.37772232</v>
      </c>
      <c r="CM56" s="60">
        <v>-29.5457285552</v>
      </c>
      <c r="CN56" s="60">
        <v>-1039.590418066201</v>
      </c>
      <c r="CO56" s="60">
        <v>-62.952012250699994</v>
      </c>
      <c r="CP56" s="60">
        <v>-38.172185</v>
      </c>
      <c r="CQ56" s="60">
        <v>-184.08438133</v>
      </c>
      <c r="CR56" s="60">
        <v>-7.81648874</v>
      </c>
      <c r="CS56" s="60">
        <v>0</v>
      </c>
      <c r="CT56" s="60">
        <v>118.87889867</v>
      </c>
      <c r="CU56" s="60">
        <v>473.25838017</v>
      </c>
      <c r="CV56" s="60">
        <v>303.30229084</v>
      </c>
      <c r="CW56" s="60">
        <v>406.1033385</v>
      </c>
      <c r="CX56" s="60">
        <v>38.6088</v>
      </c>
      <c r="CY56" s="60">
        <v>785.43079887</v>
      </c>
      <c r="CZ56" s="60">
        <v>667.75011769</v>
      </c>
      <c r="DA56" s="60">
        <v>302.58592485</v>
      </c>
      <c r="DB56" s="79">
        <v>444.357181504</v>
      </c>
      <c r="DC56" s="68">
        <v>6.383512884600001</v>
      </c>
      <c r="DD56" s="79">
        <v>-14.82036495</v>
      </c>
      <c r="DE56" s="68">
        <v>971.027173120168</v>
      </c>
      <c r="DF56" s="79">
        <v>1434.2578385945499</v>
      </c>
      <c r="DG56" s="68">
        <v>162.19924606778898</v>
      </c>
      <c r="DH56" s="60">
        <v>119.93798771470001</v>
      </c>
      <c r="DI56" s="60">
        <v>1294.4793707117221</v>
      </c>
      <c r="DJ56" s="60">
        <v>3826.388629011685</v>
      </c>
      <c r="DK56" s="60">
        <v>1491.8799370325146</v>
      </c>
      <c r="DL56" s="60">
        <v>1011.1807986925277</v>
      </c>
      <c r="DM56" s="60">
        <v>0</v>
      </c>
      <c r="DN56" s="73">
        <f t="shared" si="6"/>
        <v>2563.25956967</v>
      </c>
      <c r="DO56" s="73">
        <f t="shared" si="7"/>
        <v>10747.271310384254</v>
      </c>
      <c r="DP56" s="64"/>
      <c r="DQ56" s="64"/>
      <c r="DR56" s="64"/>
      <c r="DS56" s="64"/>
      <c r="DT56" s="64"/>
      <c r="DU56" s="64"/>
    </row>
    <row r="57" spans="1:125" ht="19.5" customHeight="1">
      <c r="A57" s="3"/>
      <c r="B57" s="3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59"/>
      <c r="CH57" s="59"/>
      <c r="CI57" s="59"/>
      <c r="CJ57" s="59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20"/>
      <c r="DC57" s="84"/>
      <c r="DD57" s="20"/>
      <c r="DE57" s="84"/>
      <c r="DF57" s="20"/>
      <c r="DG57" s="84"/>
      <c r="DH57" s="60"/>
      <c r="DI57" s="60"/>
      <c r="DJ57" s="60"/>
      <c r="DK57" s="60"/>
      <c r="DL57" s="60"/>
      <c r="DM57" s="60">
        <v>1</v>
      </c>
      <c r="DN57" s="73"/>
      <c r="DO57" s="73"/>
      <c r="DP57" s="64"/>
      <c r="DQ57" s="64"/>
      <c r="DR57" s="64"/>
      <c r="DS57" s="64"/>
      <c r="DT57" s="64"/>
      <c r="DU57" s="64"/>
    </row>
    <row r="58" spans="1:125" ht="19.5" customHeight="1">
      <c r="A58" s="3" t="s">
        <v>14</v>
      </c>
      <c r="B58" s="3">
        <v>0</v>
      </c>
      <c r="C58" s="4">
        <v>0</v>
      </c>
      <c r="D58" s="4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/>
      <c r="K58" s="3"/>
      <c r="L58" s="3"/>
      <c r="M58" s="3"/>
      <c r="N58" s="60">
        <v>0</v>
      </c>
      <c r="O58" s="60">
        <f t="shared" si="11"/>
        <v>0</v>
      </c>
      <c r="P58" s="60">
        <f>+SUM(AH58:AS58)</f>
        <v>0</v>
      </c>
      <c r="Q58" s="60">
        <f>+SUM(AT58:BE58)</f>
        <v>0</v>
      </c>
      <c r="R58" s="60">
        <f>+SUM(BF58:BQ58)</f>
        <v>0</v>
      </c>
      <c r="S58" s="60">
        <f t="shared" si="4"/>
        <v>0</v>
      </c>
      <c r="T58" s="60">
        <f>+SUM(CD58:CO58)</f>
        <v>0</v>
      </c>
      <c r="U58" s="60">
        <v>0</v>
      </c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>
        <v>0</v>
      </c>
      <c r="AI58" s="60">
        <v>0</v>
      </c>
      <c r="AJ58" s="60">
        <v>0</v>
      </c>
      <c r="AK58" s="60">
        <v>0</v>
      </c>
      <c r="AL58" s="60">
        <v>0</v>
      </c>
      <c r="AM58" s="60">
        <v>0</v>
      </c>
      <c r="AN58" s="60">
        <v>0</v>
      </c>
      <c r="AO58" s="60">
        <v>0</v>
      </c>
      <c r="AP58" s="60">
        <v>0</v>
      </c>
      <c r="AQ58" s="60">
        <v>0</v>
      </c>
      <c r="AR58" s="60">
        <v>0</v>
      </c>
      <c r="AS58" s="60">
        <v>0</v>
      </c>
      <c r="AT58" s="60">
        <v>0</v>
      </c>
      <c r="AU58" s="60">
        <v>0</v>
      </c>
      <c r="AV58" s="60">
        <v>0</v>
      </c>
      <c r="AW58" s="60">
        <v>0</v>
      </c>
      <c r="AX58" s="60">
        <v>0</v>
      </c>
      <c r="AY58" s="60">
        <v>0</v>
      </c>
      <c r="AZ58" s="60">
        <v>0</v>
      </c>
      <c r="BA58" s="60">
        <v>0</v>
      </c>
      <c r="BB58" s="60">
        <v>0</v>
      </c>
      <c r="BC58" s="60">
        <v>0</v>
      </c>
      <c r="BD58" s="60">
        <v>0</v>
      </c>
      <c r="BE58" s="60">
        <v>0</v>
      </c>
      <c r="BF58" s="60">
        <v>0</v>
      </c>
      <c r="BG58" s="60">
        <v>0</v>
      </c>
      <c r="BH58" s="60">
        <v>0</v>
      </c>
      <c r="BI58" s="60">
        <v>0</v>
      </c>
      <c r="BJ58" s="60">
        <v>0</v>
      </c>
      <c r="BK58" s="60">
        <v>0</v>
      </c>
      <c r="BL58" s="60">
        <v>0</v>
      </c>
      <c r="BM58" s="60">
        <v>0</v>
      </c>
      <c r="BN58" s="60">
        <v>0</v>
      </c>
      <c r="BO58" s="60">
        <v>0</v>
      </c>
      <c r="BP58" s="60"/>
      <c r="BQ58" s="60"/>
      <c r="BR58" s="60">
        <v>0</v>
      </c>
      <c r="BS58" s="60">
        <v>0</v>
      </c>
      <c r="BT58" s="60">
        <v>0</v>
      </c>
      <c r="BU58" s="60">
        <v>0</v>
      </c>
      <c r="BV58" s="60">
        <v>0</v>
      </c>
      <c r="BW58" s="60">
        <v>0</v>
      </c>
      <c r="BX58" s="60">
        <v>0</v>
      </c>
      <c r="BY58" s="60">
        <v>0</v>
      </c>
      <c r="BZ58" s="60">
        <v>0</v>
      </c>
      <c r="CA58" s="60"/>
      <c r="CB58" s="60">
        <v>0</v>
      </c>
      <c r="CC58" s="60">
        <v>0</v>
      </c>
      <c r="CD58" s="60"/>
      <c r="CE58" s="60"/>
      <c r="CF58" s="60"/>
      <c r="CG58" s="59"/>
      <c r="CH58" s="59"/>
      <c r="CI58" s="59"/>
      <c r="CJ58" s="59"/>
      <c r="CK58" s="59"/>
      <c r="CL58" s="60"/>
      <c r="CM58" s="60"/>
      <c r="CN58" s="60"/>
      <c r="CO58" s="60"/>
      <c r="CP58" s="60">
        <v>0</v>
      </c>
      <c r="CQ58" s="60">
        <v>0</v>
      </c>
      <c r="CR58" s="60">
        <v>0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0">
        <v>0</v>
      </c>
      <c r="DA58" s="60">
        <v>0</v>
      </c>
      <c r="DB58" s="20">
        <v>0</v>
      </c>
      <c r="DC58" s="84">
        <v>0</v>
      </c>
      <c r="DD58" s="20">
        <v>9.166060799999999</v>
      </c>
      <c r="DE58" s="84">
        <v>0</v>
      </c>
      <c r="DF58" s="20">
        <v>0</v>
      </c>
      <c r="DG58" s="84">
        <v>0</v>
      </c>
      <c r="DH58" s="60">
        <v>0</v>
      </c>
      <c r="DI58" s="60">
        <v>0</v>
      </c>
      <c r="DJ58" s="60">
        <v>0</v>
      </c>
      <c r="DK58" s="60">
        <v>0</v>
      </c>
      <c r="DL58" s="60">
        <v>0</v>
      </c>
      <c r="DM58" s="60">
        <v>0</v>
      </c>
      <c r="DN58" s="73">
        <f t="shared" si="6"/>
        <v>0</v>
      </c>
      <c r="DO58" s="73">
        <f t="shared" si="7"/>
        <v>9.166060799999999</v>
      </c>
      <c r="DP58" s="64"/>
      <c r="DQ58" s="64"/>
      <c r="DR58" s="64"/>
      <c r="DS58" s="64"/>
      <c r="DT58" s="64"/>
      <c r="DU58" s="64"/>
    </row>
    <row r="59" spans="1:125" ht="19.5" customHeight="1">
      <c r="A59" s="38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55"/>
      <c r="O59" s="60"/>
      <c r="P59" s="60"/>
      <c r="Q59" s="60"/>
      <c r="R59" s="60"/>
      <c r="S59" s="60"/>
      <c r="T59" s="60"/>
      <c r="U59" s="60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9"/>
      <c r="CH59" s="59"/>
      <c r="CI59" s="59"/>
      <c r="CJ59" s="59"/>
      <c r="CK59" s="55"/>
      <c r="CL59" s="55"/>
      <c r="CM59" s="55"/>
      <c r="CN59" s="55"/>
      <c r="CO59" s="55"/>
      <c r="CP59" s="60"/>
      <c r="CQ59" s="60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20"/>
      <c r="DC59" s="84"/>
      <c r="DD59" s="20"/>
      <c r="DE59" s="84"/>
      <c r="DF59" s="20"/>
      <c r="DG59" s="84"/>
      <c r="DH59" s="55"/>
      <c r="DI59" s="55"/>
      <c r="DJ59" s="55"/>
      <c r="DK59" s="55"/>
      <c r="DL59" s="55"/>
      <c r="DM59" s="55"/>
      <c r="DN59" s="73"/>
      <c r="DO59" s="73"/>
      <c r="DP59" s="64"/>
      <c r="DQ59" s="64"/>
      <c r="DR59" s="64"/>
      <c r="DS59" s="64"/>
      <c r="DT59" s="64"/>
      <c r="DU59" s="64"/>
    </row>
    <row r="60" spans="1:125" s="15" customFormat="1" ht="19.5" customHeight="1">
      <c r="A60" s="1" t="s">
        <v>15</v>
      </c>
      <c r="B60" s="1">
        <f>SUM(B62+B65+B68+B70)</f>
        <v>53.95795435283401</v>
      </c>
      <c r="C60" s="1">
        <f aca="true" t="shared" si="28" ref="C60:BQ60">SUM(C62+C65+C68+C70)</f>
        <v>947.8487380477003</v>
      </c>
      <c r="D60" s="1">
        <f t="shared" si="28"/>
        <v>-752.9000000000001</v>
      </c>
      <c r="E60" s="1">
        <f t="shared" si="28"/>
        <v>-1001.3</v>
      </c>
      <c r="F60" s="1">
        <f t="shared" si="28"/>
        <v>2578.9</v>
      </c>
      <c r="G60" s="1">
        <f t="shared" si="28"/>
        <v>885.0000000000001</v>
      </c>
      <c r="H60" s="1">
        <f>SUM(H62+H65+H68+H70)</f>
        <v>3882.6794095668124</v>
      </c>
      <c r="I60" s="1">
        <f t="shared" si="28"/>
        <v>548.4</v>
      </c>
      <c r="J60" s="1">
        <f t="shared" si="28"/>
        <v>208.9999999999999</v>
      </c>
      <c r="K60" s="1">
        <f t="shared" si="28"/>
        <v>9018.4</v>
      </c>
      <c r="L60" s="1">
        <f t="shared" si="28"/>
        <v>1315.8999999999999</v>
      </c>
      <c r="M60" s="1">
        <f t="shared" si="28"/>
        <v>1831.8000000000002</v>
      </c>
      <c r="N60" s="55">
        <f t="shared" si="28"/>
        <v>19824.933993147344</v>
      </c>
      <c r="O60" s="55">
        <f t="shared" si="28"/>
        <v>78311.08109610999</v>
      </c>
      <c r="P60" s="55">
        <f t="shared" si="28"/>
        <v>-1356.9251770100018</v>
      </c>
      <c r="Q60" s="55">
        <f t="shared" si="28"/>
        <v>5610.619999999996</v>
      </c>
      <c r="R60" s="55">
        <f t="shared" si="28"/>
        <v>-18987.96269618493</v>
      </c>
      <c r="S60" s="55">
        <f t="shared" si="28"/>
        <v>18248.8435323977</v>
      </c>
      <c r="T60" s="55">
        <f t="shared" si="28"/>
        <v>73954.87927090903</v>
      </c>
      <c r="U60" s="55">
        <f t="shared" si="28"/>
        <v>48699.65941705</v>
      </c>
      <c r="V60" s="55">
        <f t="shared" si="28"/>
        <v>153.94346821000005</v>
      </c>
      <c r="W60" s="55">
        <f t="shared" si="28"/>
        <v>7991.915383760001</v>
      </c>
      <c r="X60" s="55">
        <f t="shared" si="28"/>
        <v>6643.35778572</v>
      </c>
      <c r="Y60" s="55">
        <f t="shared" si="28"/>
        <v>24577.47088311</v>
      </c>
      <c r="Z60" s="55">
        <f t="shared" si="28"/>
        <v>-56.01700225000002</v>
      </c>
      <c r="AA60" s="55">
        <f t="shared" si="28"/>
        <v>1535.09129899</v>
      </c>
      <c r="AB60" s="55">
        <f t="shared" si="28"/>
        <v>6828.40630288</v>
      </c>
      <c r="AC60" s="55">
        <f t="shared" si="28"/>
        <v>1876.59944422</v>
      </c>
      <c r="AD60" s="55">
        <f t="shared" si="28"/>
        <v>-536.80364087</v>
      </c>
      <c r="AE60" s="55">
        <f t="shared" si="28"/>
        <v>10462.06895299</v>
      </c>
      <c r="AF60" s="55">
        <f t="shared" si="28"/>
        <v>529.47927649</v>
      </c>
      <c r="AG60" s="55">
        <f t="shared" si="28"/>
        <v>18305.568942859998</v>
      </c>
      <c r="AH60" s="55">
        <f t="shared" si="28"/>
        <v>11885.60184997</v>
      </c>
      <c r="AI60" s="55">
        <f t="shared" si="28"/>
        <v>320.47736289</v>
      </c>
      <c r="AJ60" s="55">
        <f t="shared" si="28"/>
        <v>2410.1733885000003</v>
      </c>
      <c r="AK60" s="55">
        <f t="shared" si="28"/>
        <v>-479.19094100000007</v>
      </c>
      <c r="AL60" s="55">
        <f t="shared" si="28"/>
        <v>-272.39021801</v>
      </c>
      <c r="AM60" s="55">
        <f t="shared" si="28"/>
        <v>-1177.1091043099998</v>
      </c>
      <c r="AN60" s="55">
        <f t="shared" si="28"/>
        <v>-2834.11248117</v>
      </c>
      <c r="AO60" s="55">
        <f t="shared" si="28"/>
        <v>-6039.91241152</v>
      </c>
      <c r="AP60" s="55">
        <f t="shared" si="28"/>
        <v>-654.0404160200001</v>
      </c>
      <c r="AQ60" s="55">
        <f t="shared" si="28"/>
        <v>-2986.7818598600006</v>
      </c>
      <c r="AR60" s="55">
        <f t="shared" si="28"/>
        <v>878.2768346099998</v>
      </c>
      <c r="AS60" s="55">
        <f t="shared" si="28"/>
        <v>-2407.9171810899998</v>
      </c>
      <c r="AT60" s="55">
        <f t="shared" si="28"/>
        <v>-3695.55</v>
      </c>
      <c r="AU60" s="55">
        <f t="shared" si="28"/>
        <v>-1216.12</v>
      </c>
      <c r="AV60" s="55">
        <f t="shared" si="28"/>
        <v>16895.760000000002</v>
      </c>
      <c r="AW60" s="55">
        <f t="shared" si="28"/>
        <v>-2329.06</v>
      </c>
      <c r="AX60" s="55">
        <f t="shared" si="28"/>
        <v>-32.83000000000001</v>
      </c>
      <c r="AY60" s="55">
        <f t="shared" si="28"/>
        <v>-532.3800000000001</v>
      </c>
      <c r="AZ60" s="55">
        <f t="shared" si="28"/>
        <v>-1469.1399999999999</v>
      </c>
      <c r="BA60" s="55">
        <f t="shared" si="28"/>
        <v>320.99</v>
      </c>
      <c r="BB60" s="55">
        <f t="shared" si="28"/>
        <v>-1848.74</v>
      </c>
      <c r="BC60" s="55">
        <f t="shared" si="28"/>
        <v>-2460.4600000000005</v>
      </c>
      <c r="BD60" s="55">
        <f t="shared" si="28"/>
        <v>2146.19</v>
      </c>
      <c r="BE60" s="55">
        <f t="shared" si="28"/>
        <v>-168.03999999999996</v>
      </c>
      <c r="BF60" s="55">
        <f t="shared" si="28"/>
        <v>-696.58323308</v>
      </c>
      <c r="BG60" s="55">
        <f t="shared" si="28"/>
        <v>668.60258669</v>
      </c>
      <c r="BH60" s="55">
        <f t="shared" si="28"/>
        <v>-914.7043813199997</v>
      </c>
      <c r="BI60" s="55">
        <f t="shared" si="28"/>
        <v>399.6743152900001</v>
      </c>
      <c r="BJ60" s="55">
        <f t="shared" si="28"/>
        <v>-2229.8115782815</v>
      </c>
      <c r="BK60" s="55">
        <f t="shared" si="28"/>
        <v>234.10810308110004</v>
      </c>
      <c r="BL60" s="55">
        <f t="shared" si="28"/>
        <v>-1423.25209871375</v>
      </c>
      <c r="BM60" s="55">
        <f t="shared" si="28"/>
        <v>-4883.0031909372</v>
      </c>
      <c r="BN60" s="55">
        <f t="shared" si="28"/>
        <v>-1528.2235554095</v>
      </c>
      <c r="BO60" s="55">
        <f t="shared" si="28"/>
        <v>-2845.350343266281</v>
      </c>
      <c r="BP60" s="55">
        <f t="shared" si="28"/>
        <v>-1214.2709354186</v>
      </c>
      <c r="BQ60" s="55">
        <f t="shared" si="28"/>
        <v>-4555.148384819199</v>
      </c>
      <c r="BR60" s="55">
        <f aca="true" t="shared" si="29" ref="BR60:DM60">SUM(BR62+BR65+BR68+BR70)</f>
        <v>-222.61987876470016</v>
      </c>
      <c r="BS60" s="55">
        <f t="shared" si="29"/>
        <v>-1451.2976492756088</v>
      </c>
      <c r="BT60" s="55">
        <f t="shared" si="29"/>
        <v>-2055.724125096423</v>
      </c>
      <c r="BU60" s="55">
        <f t="shared" si="29"/>
        <v>-2846.0243521</v>
      </c>
      <c r="BV60" s="55">
        <f t="shared" si="29"/>
        <v>-235.604875</v>
      </c>
      <c r="BW60" s="55">
        <f t="shared" si="29"/>
        <v>29784.08768704394</v>
      </c>
      <c r="BX60" s="55">
        <f t="shared" si="29"/>
        <v>-1651.9128150591002</v>
      </c>
      <c r="BY60" s="55">
        <f t="shared" si="29"/>
        <v>-449.164922036132</v>
      </c>
      <c r="BZ60" s="55">
        <f t="shared" si="29"/>
        <v>-3331.164941132899</v>
      </c>
      <c r="CA60" s="55">
        <f t="shared" si="29"/>
        <v>-348.66543077667285</v>
      </c>
      <c r="CB60" s="55">
        <f t="shared" si="29"/>
        <v>1056.9348345952953</v>
      </c>
      <c r="CC60" s="55">
        <f t="shared" si="29"/>
        <v>0</v>
      </c>
      <c r="CD60" s="55">
        <f t="shared" si="29"/>
        <v>-551.4115586849999</v>
      </c>
      <c r="CE60" s="55">
        <f t="shared" si="29"/>
        <v>-3757.757573973945</v>
      </c>
      <c r="CF60" s="55">
        <f t="shared" si="29"/>
        <v>-420.1130405471001</v>
      </c>
      <c r="CG60" s="55">
        <f t="shared" si="29"/>
        <v>612.1632330175</v>
      </c>
      <c r="CH60" s="55">
        <f t="shared" si="29"/>
        <v>39872.247691306504</v>
      </c>
      <c r="CI60" s="55">
        <f t="shared" si="29"/>
        <v>3172.275121047</v>
      </c>
      <c r="CJ60" s="55">
        <f t="shared" si="29"/>
        <v>-3112.2581050839194</v>
      </c>
      <c r="CK60" s="55">
        <f t="shared" si="29"/>
        <v>174.77913084510004</v>
      </c>
      <c r="CL60" s="55">
        <f t="shared" si="29"/>
        <v>-4724.662731966519</v>
      </c>
      <c r="CM60" s="55">
        <f t="shared" si="29"/>
        <v>1712.1431263738004</v>
      </c>
      <c r="CN60" s="55">
        <f t="shared" si="29"/>
        <v>5512.3283206064</v>
      </c>
      <c r="CO60" s="55">
        <f t="shared" si="29"/>
        <v>35465.1456579692</v>
      </c>
      <c r="CP60" s="55">
        <f t="shared" si="29"/>
        <v>112.58600100000012</v>
      </c>
      <c r="CQ60" s="55">
        <f t="shared" si="29"/>
        <v>36322.61422555</v>
      </c>
      <c r="CR60" s="55">
        <f t="shared" si="29"/>
        <v>-1058.054616</v>
      </c>
      <c r="CS60" s="55">
        <f t="shared" si="29"/>
        <v>-931.97120866</v>
      </c>
      <c r="CT60" s="55">
        <f t="shared" si="29"/>
        <v>1132.94571451</v>
      </c>
      <c r="CU60" s="55">
        <f t="shared" si="29"/>
        <v>2122.79304685</v>
      </c>
      <c r="CV60" s="55">
        <f t="shared" si="29"/>
        <v>1277.6373951799999</v>
      </c>
      <c r="CW60" s="55">
        <f t="shared" si="29"/>
        <v>46.29681788000005</v>
      </c>
      <c r="CX60" s="55">
        <f t="shared" si="29"/>
        <v>-3078.1037132600004</v>
      </c>
      <c r="CY60" s="55">
        <f t="shared" si="29"/>
        <v>498.7874127099999</v>
      </c>
      <c r="CZ60" s="55">
        <f t="shared" si="29"/>
        <v>8923.985188040002</v>
      </c>
      <c r="DA60" s="55">
        <f t="shared" si="29"/>
        <v>3330.14315325</v>
      </c>
      <c r="DB60" s="55">
        <f t="shared" si="29"/>
        <v>-10032.85884356188</v>
      </c>
      <c r="DC60" s="55">
        <f t="shared" si="29"/>
        <v>-576.0853357902679</v>
      </c>
      <c r="DD60" s="55">
        <f t="shared" si="29"/>
        <v>-1334.0024904811</v>
      </c>
      <c r="DE60" s="55">
        <f t="shared" si="29"/>
        <v>-1964.9704133714724</v>
      </c>
      <c r="DF60" s="55">
        <f t="shared" si="29"/>
        <v>342.91942484210006</v>
      </c>
      <c r="DG60" s="55">
        <f t="shared" si="29"/>
        <v>1511.1459099890708</v>
      </c>
      <c r="DH60" s="55">
        <f t="shared" si="29"/>
        <v>748.7130102109606</v>
      </c>
      <c r="DI60" s="55">
        <f t="shared" si="29"/>
        <v>2148.2675229119213</v>
      </c>
      <c r="DJ60" s="55">
        <f t="shared" si="29"/>
        <v>65391.765037802186</v>
      </c>
      <c r="DK60" s="55">
        <f t="shared" si="29"/>
        <v>149483.04375067534</v>
      </c>
      <c r="DL60" s="55">
        <f t="shared" si="29"/>
        <v>9556.501774012386</v>
      </c>
      <c r="DM60" s="55">
        <f t="shared" si="29"/>
        <v>3270.7807273171093</v>
      </c>
      <c r="DN60" s="55">
        <f>SUM(DN62+DN65+DN68+DN70)</f>
        <v>45369.5162638</v>
      </c>
      <c r="DO60" s="55">
        <f>SUM(DO62+DO65+DO68+DO70)</f>
        <v>215274.43934723924</v>
      </c>
      <c r="DP60" s="64"/>
      <c r="DQ60" s="64"/>
      <c r="DR60" s="64"/>
      <c r="DS60" s="64"/>
      <c r="DT60" s="64"/>
      <c r="DU60" s="64"/>
    </row>
    <row r="61" spans="1:125" ht="19.5" customHeight="1">
      <c r="A61" s="38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55"/>
      <c r="O61" s="60"/>
      <c r="P61" s="60"/>
      <c r="Q61" s="60"/>
      <c r="R61" s="60"/>
      <c r="S61" s="60"/>
      <c r="T61" s="60"/>
      <c r="U61" s="60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9"/>
      <c r="CH61" s="59"/>
      <c r="CI61" s="59"/>
      <c r="CJ61" s="59"/>
      <c r="CK61" s="55"/>
      <c r="CL61" s="55"/>
      <c r="CM61" s="55"/>
      <c r="CN61" s="55"/>
      <c r="CO61" s="55"/>
      <c r="CP61" s="60"/>
      <c r="CQ61" s="60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20"/>
      <c r="DC61" s="84"/>
      <c r="DD61" s="20"/>
      <c r="DE61" s="84"/>
      <c r="DF61" s="20"/>
      <c r="DG61" s="84"/>
      <c r="DH61" s="55"/>
      <c r="DI61" s="55"/>
      <c r="DJ61" s="55"/>
      <c r="DK61" s="55"/>
      <c r="DL61" s="55"/>
      <c r="DM61" s="55"/>
      <c r="DN61" s="73"/>
      <c r="DO61" s="73"/>
      <c r="DP61" s="64"/>
      <c r="DQ61" s="64"/>
      <c r="DR61" s="64"/>
      <c r="DS61" s="64"/>
      <c r="DT61" s="64"/>
      <c r="DU61" s="64"/>
    </row>
    <row r="62" spans="1:125" ht="19.5" customHeight="1">
      <c r="A62" s="3" t="s">
        <v>50</v>
      </c>
      <c r="B62" s="3">
        <f aca="true" t="shared" si="30" ref="B62:G62">+B64-B63</f>
        <v>0</v>
      </c>
      <c r="C62" s="3">
        <f t="shared" si="30"/>
        <v>-259.2797395141</v>
      </c>
      <c r="D62" s="3">
        <f t="shared" si="30"/>
        <v>157.2</v>
      </c>
      <c r="E62" s="3">
        <f t="shared" si="30"/>
        <v>30.3</v>
      </c>
      <c r="F62" s="3">
        <f t="shared" si="30"/>
        <v>49.4</v>
      </c>
      <c r="G62" s="3">
        <f t="shared" si="30"/>
        <v>885.0000000000001</v>
      </c>
      <c r="H62" s="3">
        <f aca="true" t="shared" si="31" ref="H62:BT62">+H64-H63</f>
        <v>-153.62394558999998</v>
      </c>
      <c r="I62" s="3">
        <f t="shared" si="31"/>
        <v>0</v>
      </c>
      <c r="J62" s="3">
        <f t="shared" si="31"/>
        <v>0</v>
      </c>
      <c r="K62" s="3">
        <f t="shared" si="31"/>
        <v>10005.9</v>
      </c>
      <c r="L62" s="3">
        <f t="shared" si="31"/>
        <v>161</v>
      </c>
      <c r="M62" s="3">
        <f t="shared" si="31"/>
        <v>76.4</v>
      </c>
      <c r="N62" s="60">
        <f t="shared" si="31"/>
        <v>11259.544206075898</v>
      </c>
      <c r="O62" s="60">
        <f t="shared" si="31"/>
        <v>72746.28583066</v>
      </c>
      <c r="P62" s="60">
        <f t="shared" si="31"/>
        <v>11330.6419861</v>
      </c>
      <c r="Q62" s="60">
        <f t="shared" si="31"/>
        <v>31.460000000000008</v>
      </c>
      <c r="R62" s="60">
        <f t="shared" si="31"/>
        <v>530.0473785</v>
      </c>
      <c r="S62" s="60">
        <f t="shared" si="31"/>
        <v>0</v>
      </c>
      <c r="T62" s="60">
        <f t="shared" si="31"/>
        <v>548.011993138809</v>
      </c>
      <c r="U62" s="60">
        <f t="shared" si="31"/>
        <v>12442.968461560002</v>
      </c>
      <c r="V62" s="60">
        <f t="shared" si="31"/>
        <v>584.7357269500001</v>
      </c>
      <c r="W62" s="60">
        <f t="shared" si="31"/>
        <v>7232.06443354</v>
      </c>
      <c r="X62" s="60">
        <f t="shared" si="31"/>
        <v>6563.38</v>
      </c>
      <c r="Y62" s="60">
        <f t="shared" si="31"/>
        <v>24715.12</v>
      </c>
      <c r="Z62" s="60">
        <f t="shared" si="31"/>
        <v>154.541</v>
      </c>
      <c r="AA62" s="60">
        <f t="shared" si="31"/>
        <v>104.685755</v>
      </c>
      <c r="AB62" s="60">
        <f t="shared" si="31"/>
        <v>7736.25</v>
      </c>
      <c r="AC62" s="60">
        <f t="shared" si="31"/>
        <v>0</v>
      </c>
      <c r="AD62" s="60">
        <f t="shared" si="31"/>
        <v>0</v>
      </c>
      <c r="AE62" s="60">
        <f t="shared" si="31"/>
        <v>7705.106915169999</v>
      </c>
      <c r="AF62" s="60">
        <f t="shared" si="31"/>
        <v>0</v>
      </c>
      <c r="AG62" s="60">
        <f t="shared" si="31"/>
        <v>17950.402</v>
      </c>
      <c r="AH62" s="60">
        <f t="shared" si="31"/>
        <v>7768.95</v>
      </c>
      <c r="AI62" s="60">
        <f t="shared" si="31"/>
        <v>116.559052</v>
      </c>
      <c r="AJ62" s="60">
        <f t="shared" si="31"/>
        <v>3422.61</v>
      </c>
      <c r="AK62" s="60">
        <f t="shared" si="31"/>
        <v>0</v>
      </c>
      <c r="AL62" s="60">
        <f t="shared" si="31"/>
        <v>0</v>
      </c>
      <c r="AM62" s="60">
        <f t="shared" si="31"/>
        <v>0</v>
      </c>
      <c r="AN62" s="60">
        <f t="shared" si="31"/>
        <v>60.4671966</v>
      </c>
      <c r="AO62" s="60">
        <f t="shared" si="31"/>
        <v>0</v>
      </c>
      <c r="AP62" s="60">
        <f t="shared" si="31"/>
        <v>88.8069375</v>
      </c>
      <c r="AQ62" s="60">
        <f t="shared" si="31"/>
        <v>0</v>
      </c>
      <c r="AR62" s="60">
        <f t="shared" si="31"/>
        <v>-126.7512</v>
      </c>
      <c r="AS62" s="60">
        <f t="shared" si="31"/>
        <v>0</v>
      </c>
      <c r="AT62" s="60">
        <f t="shared" si="31"/>
        <v>-60.3</v>
      </c>
      <c r="AU62" s="60">
        <f t="shared" si="31"/>
        <v>0</v>
      </c>
      <c r="AV62" s="60">
        <f t="shared" si="31"/>
        <v>0</v>
      </c>
      <c r="AW62" s="60">
        <f t="shared" si="31"/>
        <v>0</v>
      </c>
      <c r="AX62" s="60">
        <f t="shared" si="31"/>
        <v>0</v>
      </c>
      <c r="AY62" s="60">
        <f t="shared" si="31"/>
        <v>0</v>
      </c>
      <c r="AZ62" s="60">
        <f t="shared" si="31"/>
        <v>91.76</v>
      </c>
      <c r="BA62" s="60">
        <f t="shared" si="31"/>
        <v>0</v>
      </c>
      <c r="BB62" s="60">
        <f t="shared" si="31"/>
        <v>0</v>
      </c>
      <c r="BC62" s="60">
        <f t="shared" si="31"/>
        <v>0</v>
      </c>
      <c r="BD62" s="60">
        <f t="shared" si="31"/>
        <v>0</v>
      </c>
      <c r="BE62" s="60">
        <f t="shared" si="31"/>
        <v>0</v>
      </c>
      <c r="BF62" s="60">
        <f t="shared" si="31"/>
        <v>0</v>
      </c>
      <c r="BG62" s="60">
        <f t="shared" si="31"/>
        <v>0</v>
      </c>
      <c r="BH62" s="60">
        <f t="shared" si="31"/>
        <v>512.388</v>
      </c>
      <c r="BI62" s="60">
        <f t="shared" si="31"/>
        <v>0</v>
      </c>
      <c r="BJ62" s="60">
        <f t="shared" si="31"/>
        <v>-17.1693</v>
      </c>
      <c r="BK62" s="60">
        <f t="shared" si="31"/>
        <v>0</v>
      </c>
      <c r="BL62" s="60">
        <f t="shared" si="31"/>
        <v>0</v>
      </c>
      <c r="BM62" s="60">
        <f t="shared" si="31"/>
        <v>0</v>
      </c>
      <c r="BN62" s="60">
        <f t="shared" si="31"/>
        <v>34.8286785</v>
      </c>
      <c r="BO62" s="60">
        <f t="shared" si="31"/>
        <v>0</v>
      </c>
      <c r="BP62" s="60">
        <f t="shared" si="31"/>
        <v>0</v>
      </c>
      <c r="BQ62" s="60">
        <f t="shared" si="31"/>
        <v>0</v>
      </c>
      <c r="BR62" s="60">
        <f t="shared" si="31"/>
        <v>0</v>
      </c>
      <c r="BS62" s="60">
        <f t="shared" si="31"/>
        <v>0</v>
      </c>
      <c r="BT62" s="60">
        <f t="shared" si="31"/>
        <v>0</v>
      </c>
      <c r="BU62" s="60">
        <f aca="true" t="shared" si="32" ref="BU62:DO62">+BU64-BU63</f>
        <v>0</v>
      </c>
      <c r="BV62" s="60">
        <f t="shared" si="32"/>
        <v>0</v>
      </c>
      <c r="BW62" s="60">
        <f t="shared" si="32"/>
        <v>0</v>
      </c>
      <c r="BX62" s="60">
        <f t="shared" si="32"/>
        <v>0</v>
      </c>
      <c r="BY62" s="60">
        <f t="shared" si="32"/>
        <v>0</v>
      </c>
      <c r="BZ62" s="60">
        <f t="shared" si="32"/>
        <v>0</v>
      </c>
      <c r="CA62" s="60">
        <f t="shared" si="32"/>
        <v>0</v>
      </c>
      <c r="CB62" s="60">
        <f t="shared" si="32"/>
        <v>0</v>
      </c>
      <c r="CC62" s="60">
        <f t="shared" si="32"/>
        <v>0</v>
      </c>
      <c r="CD62" s="60">
        <f t="shared" si="32"/>
        <v>0</v>
      </c>
      <c r="CE62" s="60">
        <f t="shared" si="32"/>
        <v>0</v>
      </c>
      <c r="CF62" s="60">
        <f t="shared" si="32"/>
        <v>0</v>
      </c>
      <c r="CG62" s="60">
        <f t="shared" si="32"/>
        <v>0</v>
      </c>
      <c r="CH62" s="60">
        <f t="shared" si="32"/>
        <v>0</v>
      </c>
      <c r="CI62" s="60">
        <f t="shared" si="32"/>
        <v>0</v>
      </c>
      <c r="CJ62" s="60">
        <f t="shared" si="32"/>
        <v>-1036.0198184087908</v>
      </c>
      <c r="CK62" s="60">
        <f t="shared" si="32"/>
        <v>0</v>
      </c>
      <c r="CL62" s="60">
        <f t="shared" si="32"/>
        <v>182.8540155</v>
      </c>
      <c r="CM62" s="60">
        <f t="shared" si="32"/>
        <v>0</v>
      </c>
      <c r="CN62" s="60">
        <f t="shared" si="32"/>
        <v>1401.1777960476</v>
      </c>
      <c r="CO62" s="60">
        <f t="shared" si="32"/>
        <v>0</v>
      </c>
      <c r="CP62" s="60">
        <f t="shared" si="32"/>
        <v>560.6247210000001</v>
      </c>
      <c r="CQ62" s="60">
        <f t="shared" si="32"/>
        <v>-200.4453</v>
      </c>
      <c r="CR62" s="60">
        <f t="shared" si="32"/>
        <v>-261.86187221999995</v>
      </c>
      <c r="CS62" s="60">
        <f t="shared" si="32"/>
        <v>1162.4323532800001</v>
      </c>
      <c r="CT62" s="60">
        <f t="shared" si="32"/>
        <v>65.27126562999996</v>
      </c>
      <c r="CU62" s="60">
        <f t="shared" si="32"/>
        <v>1889.8746407</v>
      </c>
      <c r="CV62" s="60">
        <f t="shared" si="32"/>
        <v>919.2728438299999</v>
      </c>
      <c r="CW62" s="60">
        <f t="shared" si="32"/>
        <v>809.98327385</v>
      </c>
      <c r="CX62" s="60">
        <f t="shared" si="32"/>
        <v>-371.57313625000006</v>
      </c>
      <c r="CY62" s="60">
        <f t="shared" si="32"/>
        <v>2262.43450641</v>
      </c>
      <c r="CZ62" s="60">
        <f t="shared" si="32"/>
        <v>4274.788734180001</v>
      </c>
      <c r="DA62" s="60">
        <f t="shared" si="32"/>
        <v>1332.16643115</v>
      </c>
      <c r="DB62" s="60">
        <f t="shared" si="32"/>
        <v>0</v>
      </c>
      <c r="DC62" s="60">
        <f t="shared" si="32"/>
        <v>0</v>
      </c>
      <c r="DD62" s="60">
        <f t="shared" si="32"/>
        <v>1273.6417992999998</v>
      </c>
      <c r="DE62" s="60">
        <f t="shared" si="32"/>
        <v>1572.2603465</v>
      </c>
      <c r="DF62" s="60">
        <f t="shared" si="32"/>
        <v>227.437949801</v>
      </c>
      <c r="DG62" s="60">
        <f t="shared" si="32"/>
        <v>1700.8915255175998</v>
      </c>
      <c r="DH62" s="60">
        <f t="shared" si="32"/>
        <v>2083.9392769</v>
      </c>
      <c r="DI62" s="60">
        <f t="shared" si="32"/>
        <v>2506.670749080128</v>
      </c>
      <c r="DJ62" s="60">
        <f t="shared" si="32"/>
        <v>2747.7141875778907</v>
      </c>
      <c r="DK62" s="60">
        <f t="shared" si="32"/>
        <v>13.905317413968001</v>
      </c>
      <c r="DL62" s="60">
        <f t="shared" si="32"/>
        <v>1238.9078650324304</v>
      </c>
      <c r="DM62" s="60">
        <f t="shared" si="32"/>
        <v>4022.068296164572</v>
      </c>
      <c r="DN62" s="60">
        <f t="shared" si="32"/>
        <v>11110.802030410001</v>
      </c>
      <c r="DO62" s="60">
        <f t="shared" si="32"/>
        <v>13365.369017123016</v>
      </c>
      <c r="DP62" s="64"/>
      <c r="DQ62" s="64"/>
      <c r="DR62" s="64"/>
      <c r="DS62" s="64"/>
      <c r="DT62" s="64"/>
      <c r="DU62" s="64"/>
    </row>
    <row r="63" spans="1:125" ht="19.5" customHeight="1">
      <c r="A63" s="3" t="s">
        <v>51</v>
      </c>
      <c r="B63" s="3">
        <v>0</v>
      </c>
      <c r="C63" s="4">
        <v>259.2797395141</v>
      </c>
      <c r="D63" s="4">
        <v>0</v>
      </c>
      <c r="E63" s="3"/>
      <c r="F63" s="3"/>
      <c r="G63" s="3">
        <v>0</v>
      </c>
      <c r="H63" s="3">
        <v>153.62394558999998</v>
      </c>
      <c r="I63" s="3">
        <v>0</v>
      </c>
      <c r="J63" s="3">
        <v>0</v>
      </c>
      <c r="K63" s="3"/>
      <c r="L63" s="3">
        <v>0</v>
      </c>
      <c r="M63" s="3"/>
      <c r="N63" s="60">
        <v>259.2797395141</v>
      </c>
      <c r="O63" s="60">
        <f t="shared" si="11"/>
        <v>42.351835799999996</v>
      </c>
      <c r="P63" s="60">
        <f>+SUM(AH63:AS63)</f>
        <v>239.2335</v>
      </c>
      <c r="Q63" s="60">
        <f>+SUM(AT63:BE63)</f>
        <v>60.3</v>
      </c>
      <c r="R63" s="60">
        <f>+SUM(BF63:BQ63)</f>
        <v>17.1693</v>
      </c>
      <c r="S63" s="60">
        <f t="shared" si="4"/>
        <v>0</v>
      </c>
      <c r="T63" s="60">
        <f t="shared" si="5"/>
        <v>1380.585332258791</v>
      </c>
      <c r="U63" s="60">
        <v>3785.02406115</v>
      </c>
      <c r="V63" s="60">
        <v>0</v>
      </c>
      <c r="W63" s="60">
        <v>2.30875097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  <c r="AE63" s="60">
        <v>40.04308483</v>
      </c>
      <c r="AF63" s="60">
        <v>0</v>
      </c>
      <c r="AG63" s="60">
        <v>0</v>
      </c>
      <c r="AH63" s="60">
        <v>0</v>
      </c>
      <c r="AI63" s="60">
        <v>0</v>
      </c>
      <c r="AJ63" s="60">
        <v>0</v>
      </c>
      <c r="AK63" s="60">
        <v>0</v>
      </c>
      <c r="AL63" s="60">
        <v>0</v>
      </c>
      <c r="AM63" s="60">
        <v>0</v>
      </c>
      <c r="AN63" s="60">
        <v>0</v>
      </c>
      <c r="AO63" s="60">
        <v>0</v>
      </c>
      <c r="AP63" s="60">
        <v>0</v>
      </c>
      <c r="AQ63" s="60">
        <v>0</v>
      </c>
      <c r="AR63" s="60">
        <v>239.2335</v>
      </c>
      <c r="AS63" s="60">
        <v>0</v>
      </c>
      <c r="AT63" s="60">
        <v>60.3</v>
      </c>
      <c r="AU63" s="60">
        <v>0</v>
      </c>
      <c r="AV63" s="60">
        <v>0</v>
      </c>
      <c r="AW63" s="60">
        <v>0</v>
      </c>
      <c r="AX63" s="60">
        <v>0</v>
      </c>
      <c r="AY63" s="60">
        <v>0</v>
      </c>
      <c r="AZ63" s="60">
        <v>0</v>
      </c>
      <c r="BA63" s="60">
        <v>0</v>
      </c>
      <c r="BB63" s="60">
        <v>0</v>
      </c>
      <c r="BC63" s="60">
        <v>0</v>
      </c>
      <c r="BD63" s="60">
        <v>0</v>
      </c>
      <c r="BE63" s="60">
        <v>0</v>
      </c>
      <c r="BF63" s="60">
        <v>0</v>
      </c>
      <c r="BG63" s="60">
        <v>0</v>
      </c>
      <c r="BH63" s="60">
        <v>0</v>
      </c>
      <c r="BI63" s="60">
        <v>0</v>
      </c>
      <c r="BJ63" s="60">
        <v>17.1693</v>
      </c>
      <c r="BK63" s="60">
        <v>0</v>
      </c>
      <c r="BL63" s="60">
        <v>0</v>
      </c>
      <c r="BM63" s="60">
        <v>0</v>
      </c>
      <c r="BN63" s="60">
        <v>0</v>
      </c>
      <c r="BO63" s="60">
        <v>0</v>
      </c>
      <c r="BP63" s="60">
        <v>0</v>
      </c>
      <c r="BQ63" s="60">
        <v>0</v>
      </c>
      <c r="BR63" s="60">
        <v>0</v>
      </c>
      <c r="BS63" s="60">
        <v>0</v>
      </c>
      <c r="BT63" s="60">
        <v>0</v>
      </c>
      <c r="BU63" s="60">
        <v>0</v>
      </c>
      <c r="BV63" s="60">
        <v>0</v>
      </c>
      <c r="BW63" s="60">
        <v>0</v>
      </c>
      <c r="BX63" s="60">
        <v>0</v>
      </c>
      <c r="BY63" s="60">
        <v>0</v>
      </c>
      <c r="BZ63" s="60">
        <v>0</v>
      </c>
      <c r="CA63" s="60">
        <v>0</v>
      </c>
      <c r="CB63" s="60">
        <v>0</v>
      </c>
      <c r="CC63" s="60">
        <v>0</v>
      </c>
      <c r="CD63" s="60">
        <v>0</v>
      </c>
      <c r="CE63" s="60">
        <v>0</v>
      </c>
      <c r="CF63" s="60">
        <v>0</v>
      </c>
      <c r="CG63" s="59">
        <v>0</v>
      </c>
      <c r="CH63" s="59">
        <v>0</v>
      </c>
      <c r="CI63" s="59">
        <v>0</v>
      </c>
      <c r="CJ63" s="59">
        <v>1380.585332258791</v>
      </c>
      <c r="CK63" s="60">
        <v>0</v>
      </c>
      <c r="CL63" s="60">
        <v>0</v>
      </c>
      <c r="CM63" s="60">
        <v>0</v>
      </c>
      <c r="CN63" s="60">
        <v>0</v>
      </c>
      <c r="CO63" s="60">
        <v>0</v>
      </c>
      <c r="CP63" s="60">
        <v>1365.205174</v>
      </c>
      <c r="CQ63" s="60">
        <v>208.0155</v>
      </c>
      <c r="CR63" s="60">
        <v>545.75841522</v>
      </c>
      <c r="CS63" s="60">
        <v>161.6045</v>
      </c>
      <c r="CT63" s="60">
        <v>321.1996141</v>
      </c>
      <c r="CU63" s="60">
        <v>0</v>
      </c>
      <c r="CV63" s="60">
        <v>204.77773283</v>
      </c>
      <c r="CW63" s="60">
        <v>76.95125</v>
      </c>
      <c r="CX63" s="60">
        <v>896.6675</v>
      </c>
      <c r="CY63" s="60">
        <v>0</v>
      </c>
      <c r="CZ63" s="60">
        <v>4.844375</v>
      </c>
      <c r="DA63" s="60">
        <v>0</v>
      </c>
      <c r="DB63" s="20">
        <v>0</v>
      </c>
      <c r="DC63" s="84">
        <v>0</v>
      </c>
      <c r="DD63" s="20">
        <v>9.768424</v>
      </c>
      <c r="DE63" s="84">
        <v>0</v>
      </c>
      <c r="DF63" s="20">
        <v>0</v>
      </c>
      <c r="DG63" s="84">
        <v>1972.42</v>
      </c>
      <c r="DH63" s="60">
        <v>2.569125</v>
      </c>
      <c r="DI63" s="60">
        <v>186.47516272</v>
      </c>
      <c r="DJ63" s="60">
        <v>69.517</v>
      </c>
      <c r="DK63" s="60">
        <v>0</v>
      </c>
      <c r="DL63" s="60">
        <v>0</v>
      </c>
      <c r="DM63" s="60">
        <v>0</v>
      </c>
      <c r="DN63" s="73">
        <f t="shared" si="6"/>
        <v>3785.02406115</v>
      </c>
      <c r="DO63" s="73">
        <f t="shared" si="7"/>
        <v>2240.74971172</v>
      </c>
      <c r="DP63" s="64"/>
      <c r="DQ63" s="64"/>
      <c r="DR63" s="64"/>
      <c r="DS63" s="64"/>
      <c r="DT63" s="64"/>
      <c r="DU63" s="64"/>
    </row>
    <row r="64" spans="1:125" ht="19.5" customHeight="1">
      <c r="A64" s="3" t="s">
        <v>52</v>
      </c>
      <c r="B64" s="3">
        <v>0</v>
      </c>
      <c r="C64" s="4"/>
      <c r="D64" s="4">
        <v>157.2</v>
      </c>
      <c r="E64" s="3">
        <v>30.3</v>
      </c>
      <c r="F64" s="3">
        <v>49.4</v>
      </c>
      <c r="G64" s="3">
        <v>885.0000000000001</v>
      </c>
      <c r="H64" s="3">
        <v>0</v>
      </c>
      <c r="I64" s="3">
        <v>0</v>
      </c>
      <c r="J64" s="3">
        <v>0</v>
      </c>
      <c r="K64" s="3">
        <v>10005.9</v>
      </c>
      <c r="L64" s="3">
        <v>161</v>
      </c>
      <c r="M64" s="3">
        <v>76.4</v>
      </c>
      <c r="N64" s="60">
        <v>11518.823945589998</v>
      </c>
      <c r="O64" s="60">
        <f t="shared" si="11"/>
        <v>72788.63766646</v>
      </c>
      <c r="P64" s="60">
        <f>+SUM(AH64:AS64)</f>
        <v>11569.8754861</v>
      </c>
      <c r="Q64" s="60">
        <f>+SUM(AT64:BE64)</f>
        <v>91.76</v>
      </c>
      <c r="R64" s="60">
        <f>+SUM(BF64:BQ64)</f>
        <v>547.2166785000001</v>
      </c>
      <c r="S64" s="60">
        <f t="shared" si="4"/>
        <v>0</v>
      </c>
      <c r="T64" s="60">
        <f t="shared" si="5"/>
        <v>1928.5973253976</v>
      </c>
      <c r="U64" s="60">
        <v>16227.992522710001</v>
      </c>
      <c r="V64" s="60">
        <v>584.7357269500001</v>
      </c>
      <c r="W64" s="60">
        <v>7234.37318451</v>
      </c>
      <c r="X64" s="60">
        <v>6563.38</v>
      </c>
      <c r="Y64" s="60">
        <v>24715.12</v>
      </c>
      <c r="Z64" s="60">
        <v>154.541</v>
      </c>
      <c r="AA64" s="60">
        <v>104.685755</v>
      </c>
      <c r="AB64" s="60">
        <v>7736.25</v>
      </c>
      <c r="AC64" s="60">
        <v>0</v>
      </c>
      <c r="AD64" s="60">
        <v>0</v>
      </c>
      <c r="AE64" s="60">
        <v>7745.15</v>
      </c>
      <c r="AF64" s="60">
        <v>0</v>
      </c>
      <c r="AG64" s="60">
        <v>17950.402</v>
      </c>
      <c r="AH64" s="60">
        <v>7768.95</v>
      </c>
      <c r="AI64" s="60">
        <v>116.559052</v>
      </c>
      <c r="AJ64" s="60">
        <v>3422.61</v>
      </c>
      <c r="AK64" s="60">
        <v>0</v>
      </c>
      <c r="AL64" s="60">
        <v>0</v>
      </c>
      <c r="AM64" s="60">
        <v>0</v>
      </c>
      <c r="AN64" s="60">
        <v>60.4671966</v>
      </c>
      <c r="AO64" s="60">
        <v>0</v>
      </c>
      <c r="AP64" s="60">
        <v>88.8069375</v>
      </c>
      <c r="AQ64" s="60">
        <v>0</v>
      </c>
      <c r="AR64" s="60">
        <v>112.4823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91.76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512.388</v>
      </c>
      <c r="BI64" s="60">
        <v>0</v>
      </c>
      <c r="BJ64" s="60">
        <v>0</v>
      </c>
      <c r="BK64" s="60">
        <v>0</v>
      </c>
      <c r="BL64" s="60">
        <v>0</v>
      </c>
      <c r="BM64" s="60">
        <v>0</v>
      </c>
      <c r="BN64" s="60">
        <v>34.8286785</v>
      </c>
      <c r="BO64" s="60">
        <v>0</v>
      </c>
      <c r="BP64" s="60">
        <v>0</v>
      </c>
      <c r="BQ64" s="60">
        <v>0</v>
      </c>
      <c r="BR64" s="60">
        <v>0</v>
      </c>
      <c r="BS64" s="60">
        <v>0</v>
      </c>
      <c r="BT64" s="60">
        <v>0</v>
      </c>
      <c r="BU64" s="60">
        <v>0</v>
      </c>
      <c r="BV64" s="60">
        <v>0</v>
      </c>
      <c r="BW64" s="60">
        <v>0</v>
      </c>
      <c r="BX64" s="60">
        <v>0</v>
      </c>
      <c r="BY64" s="60">
        <v>0</v>
      </c>
      <c r="BZ64" s="60">
        <v>0</v>
      </c>
      <c r="CA64" s="60">
        <v>0</v>
      </c>
      <c r="CB64" s="60">
        <v>0</v>
      </c>
      <c r="CC64" s="60">
        <v>0</v>
      </c>
      <c r="CD64" s="60">
        <v>0</v>
      </c>
      <c r="CE64" s="60">
        <v>0</v>
      </c>
      <c r="CF64" s="60">
        <v>0</v>
      </c>
      <c r="CG64" s="59">
        <v>0</v>
      </c>
      <c r="CH64" s="59">
        <v>0</v>
      </c>
      <c r="CI64" s="59">
        <v>0</v>
      </c>
      <c r="CJ64" s="59">
        <v>344.56551385</v>
      </c>
      <c r="CK64" s="60">
        <v>0</v>
      </c>
      <c r="CL64" s="60">
        <v>182.8540155</v>
      </c>
      <c r="CM64" s="60">
        <v>0</v>
      </c>
      <c r="CN64" s="60">
        <v>1401.1777960476</v>
      </c>
      <c r="CO64" s="60">
        <v>0</v>
      </c>
      <c r="CP64" s="60">
        <v>1925.829895</v>
      </c>
      <c r="CQ64" s="60">
        <v>7.5702</v>
      </c>
      <c r="CR64" s="60">
        <v>283.896543</v>
      </c>
      <c r="CS64" s="60">
        <v>1324.03685328</v>
      </c>
      <c r="CT64" s="60">
        <v>386.47087973</v>
      </c>
      <c r="CU64" s="60">
        <v>1889.8746407</v>
      </c>
      <c r="CV64" s="60">
        <v>1124.05057666</v>
      </c>
      <c r="CW64" s="60">
        <v>886.93452385</v>
      </c>
      <c r="CX64" s="60">
        <v>525.09436375</v>
      </c>
      <c r="CY64" s="60">
        <v>2262.43450641</v>
      </c>
      <c r="CZ64" s="60">
        <v>4279.63310918</v>
      </c>
      <c r="DA64" s="60">
        <v>1332.16643115</v>
      </c>
      <c r="DB64" s="20">
        <v>0</v>
      </c>
      <c r="DC64" s="84">
        <v>0</v>
      </c>
      <c r="DD64" s="20">
        <v>1283.4102232999999</v>
      </c>
      <c r="DE64" s="84">
        <v>1572.2603465</v>
      </c>
      <c r="DF64" s="20">
        <v>227.437949801</v>
      </c>
      <c r="DG64" s="84">
        <v>3673.3115255176</v>
      </c>
      <c r="DH64" s="60">
        <v>2086.5084019</v>
      </c>
      <c r="DI64" s="60">
        <v>2693.145911800128</v>
      </c>
      <c r="DJ64" s="60">
        <v>2817.2311875778905</v>
      </c>
      <c r="DK64" s="60">
        <v>13.905317413968001</v>
      </c>
      <c r="DL64" s="60">
        <v>1238.9078650324304</v>
      </c>
      <c r="DM64" s="60">
        <v>4022.068296164572</v>
      </c>
      <c r="DN64" s="73">
        <f t="shared" si="6"/>
        <v>14895.82609156</v>
      </c>
      <c r="DO64" s="73">
        <f t="shared" si="7"/>
        <v>15606.118728843016</v>
      </c>
      <c r="DP64" s="64"/>
      <c r="DQ64" s="64"/>
      <c r="DR64" s="64"/>
      <c r="DS64" s="64"/>
      <c r="DT64" s="64"/>
      <c r="DU64" s="64"/>
    </row>
    <row r="65" spans="1:125" ht="19.5" customHeight="1">
      <c r="A65" s="3" t="s">
        <v>16</v>
      </c>
      <c r="B65" s="3">
        <f aca="true" t="shared" si="33" ref="B65:K65">-B66+B67</f>
        <v>0</v>
      </c>
      <c r="C65" s="3">
        <f t="shared" si="33"/>
        <v>0</v>
      </c>
      <c r="D65" s="3">
        <f t="shared" si="33"/>
        <v>0</v>
      </c>
      <c r="E65" s="3">
        <f t="shared" si="33"/>
        <v>0</v>
      </c>
      <c r="F65" s="3">
        <f t="shared" si="33"/>
        <v>0</v>
      </c>
      <c r="G65" s="3">
        <f t="shared" si="33"/>
        <v>0</v>
      </c>
      <c r="H65" s="3">
        <f t="shared" si="33"/>
        <v>0</v>
      </c>
      <c r="I65" s="3">
        <f t="shared" si="33"/>
        <v>0</v>
      </c>
      <c r="J65" s="3">
        <f t="shared" si="33"/>
        <v>0</v>
      </c>
      <c r="K65" s="3">
        <f t="shared" si="33"/>
        <v>0</v>
      </c>
      <c r="L65" s="3">
        <f aca="true" t="shared" si="34" ref="L65:CP65">-L66+L67</f>
        <v>0</v>
      </c>
      <c r="M65" s="3">
        <f t="shared" si="34"/>
        <v>0</v>
      </c>
      <c r="N65" s="3">
        <f t="shared" si="34"/>
        <v>0</v>
      </c>
      <c r="O65" s="3">
        <f t="shared" si="34"/>
        <v>0</v>
      </c>
      <c r="P65" s="3">
        <f t="shared" si="34"/>
        <v>0</v>
      </c>
      <c r="Q65" s="3">
        <f t="shared" si="34"/>
        <v>0</v>
      </c>
      <c r="R65" s="3">
        <f t="shared" si="34"/>
        <v>0</v>
      </c>
      <c r="S65" s="3">
        <f t="shared" si="34"/>
        <v>0</v>
      </c>
      <c r="T65" s="3">
        <f t="shared" si="34"/>
        <v>-188.0791305</v>
      </c>
      <c r="U65" s="3">
        <f t="shared" si="34"/>
        <v>0</v>
      </c>
      <c r="V65" s="3">
        <f t="shared" si="34"/>
        <v>0</v>
      </c>
      <c r="W65" s="3">
        <f t="shared" si="34"/>
        <v>0</v>
      </c>
      <c r="X65" s="3">
        <f t="shared" si="34"/>
        <v>0</v>
      </c>
      <c r="Y65" s="3">
        <f t="shared" si="34"/>
        <v>0</v>
      </c>
      <c r="Z65" s="3">
        <f t="shared" si="34"/>
        <v>0</v>
      </c>
      <c r="AA65" s="3">
        <f t="shared" si="34"/>
        <v>0</v>
      </c>
      <c r="AB65" s="3">
        <f t="shared" si="34"/>
        <v>0</v>
      </c>
      <c r="AC65" s="3">
        <f t="shared" si="34"/>
        <v>0</v>
      </c>
      <c r="AD65" s="3">
        <f t="shared" si="34"/>
        <v>0</v>
      </c>
      <c r="AE65" s="3">
        <f t="shared" si="34"/>
        <v>0</v>
      </c>
      <c r="AF65" s="3">
        <f t="shared" si="34"/>
        <v>0</v>
      </c>
      <c r="AG65" s="3">
        <f t="shared" si="34"/>
        <v>0</v>
      </c>
      <c r="AH65" s="3">
        <f t="shared" si="34"/>
        <v>0</v>
      </c>
      <c r="AI65" s="3">
        <f t="shared" si="34"/>
        <v>0</v>
      </c>
      <c r="AJ65" s="3">
        <f t="shared" si="34"/>
        <v>0</v>
      </c>
      <c r="AK65" s="3">
        <f t="shared" si="34"/>
        <v>0</v>
      </c>
      <c r="AL65" s="3">
        <f t="shared" si="34"/>
        <v>0</v>
      </c>
      <c r="AM65" s="3">
        <f t="shared" si="34"/>
        <v>0</v>
      </c>
      <c r="AN65" s="3">
        <f t="shared" si="34"/>
        <v>0</v>
      </c>
      <c r="AO65" s="3">
        <f t="shared" si="34"/>
        <v>0</v>
      </c>
      <c r="AP65" s="3">
        <f t="shared" si="34"/>
        <v>0</v>
      </c>
      <c r="AQ65" s="3">
        <f t="shared" si="34"/>
        <v>0</v>
      </c>
      <c r="AR65" s="3">
        <f t="shared" si="34"/>
        <v>0</v>
      </c>
      <c r="AS65" s="3">
        <f t="shared" si="34"/>
        <v>0</v>
      </c>
      <c r="AT65" s="3">
        <f t="shared" si="34"/>
        <v>0</v>
      </c>
      <c r="AU65" s="3">
        <f t="shared" si="34"/>
        <v>0</v>
      </c>
      <c r="AV65" s="3">
        <f t="shared" si="34"/>
        <v>0</v>
      </c>
      <c r="AW65" s="3">
        <f t="shared" si="34"/>
        <v>0</v>
      </c>
      <c r="AX65" s="3">
        <f t="shared" si="34"/>
        <v>0</v>
      </c>
      <c r="AY65" s="3">
        <f t="shared" si="34"/>
        <v>0</v>
      </c>
      <c r="AZ65" s="3">
        <f t="shared" si="34"/>
        <v>0</v>
      </c>
      <c r="BA65" s="3">
        <f t="shared" si="34"/>
        <v>0</v>
      </c>
      <c r="BB65" s="3">
        <f t="shared" si="34"/>
        <v>0</v>
      </c>
      <c r="BC65" s="3">
        <f t="shared" si="34"/>
        <v>0</v>
      </c>
      <c r="BD65" s="3">
        <f t="shared" si="34"/>
        <v>0</v>
      </c>
      <c r="BE65" s="3">
        <f t="shared" si="34"/>
        <v>0</v>
      </c>
      <c r="BF65" s="3">
        <f t="shared" si="34"/>
        <v>0</v>
      </c>
      <c r="BG65" s="3">
        <f t="shared" si="34"/>
        <v>0</v>
      </c>
      <c r="BH65" s="3">
        <f t="shared" si="34"/>
        <v>0</v>
      </c>
      <c r="BI65" s="3">
        <f t="shared" si="34"/>
        <v>0</v>
      </c>
      <c r="BJ65" s="3">
        <f t="shared" si="34"/>
        <v>0</v>
      </c>
      <c r="BK65" s="3">
        <f t="shared" si="34"/>
        <v>0</v>
      </c>
      <c r="BL65" s="3">
        <f t="shared" si="34"/>
        <v>0</v>
      </c>
      <c r="BM65" s="3">
        <f t="shared" si="34"/>
        <v>0</v>
      </c>
      <c r="BN65" s="3">
        <f t="shared" si="34"/>
        <v>0</v>
      </c>
      <c r="BO65" s="3">
        <f t="shared" si="34"/>
        <v>0</v>
      </c>
      <c r="BP65" s="3">
        <f t="shared" si="34"/>
        <v>0</v>
      </c>
      <c r="BQ65" s="3">
        <f t="shared" si="34"/>
        <v>0</v>
      </c>
      <c r="BR65" s="3">
        <f t="shared" si="34"/>
        <v>0</v>
      </c>
      <c r="BS65" s="3">
        <f t="shared" si="34"/>
        <v>0</v>
      </c>
      <c r="BT65" s="3">
        <f t="shared" si="34"/>
        <v>0</v>
      </c>
      <c r="BU65" s="3">
        <f t="shared" si="34"/>
        <v>0</v>
      </c>
      <c r="BV65" s="3">
        <f t="shared" si="34"/>
        <v>0</v>
      </c>
      <c r="BW65" s="3">
        <f t="shared" si="34"/>
        <v>0</v>
      </c>
      <c r="BX65" s="3">
        <f t="shared" si="34"/>
        <v>0</v>
      </c>
      <c r="BY65" s="3">
        <f t="shared" si="34"/>
        <v>0</v>
      </c>
      <c r="BZ65" s="3">
        <f t="shared" si="34"/>
        <v>0</v>
      </c>
      <c r="CA65" s="3">
        <f t="shared" si="34"/>
        <v>0</v>
      </c>
      <c r="CB65" s="3">
        <f t="shared" si="34"/>
        <v>0</v>
      </c>
      <c r="CC65" s="3">
        <f t="shared" si="34"/>
        <v>0</v>
      </c>
      <c r="CD65" s="3">
        <f t="shared" si="34"/>
        <v>0</v>
      </c>
      <c r="CE65" s="3">
        <f t="shared" si="34"/>
        <v>0</v>
      </c>
      <c r="CF65" s="3">
        <f t="shared" si="34"/>
        <v>-188.0791305</v>
      </c>
      <c r="CG65" s="3">
        <f t="shared" si="34"/>
        <v>0</v>
      </c>
      <c r="CH65" s="3">
        <f t="shared" si="34"/>
        <v>0</v>
      </c>
      <c r="CI65" s="3">
        <f t="shared" si="34"/>
        <v>0</v>
      </c>
      <c r="CJ65" s="3">
        <f t="shared" si="34"/>
        <v>0</v>
      </c>
      <c r="CK65" s="3">
        <f t="shared" si="34"/>
        <v>0</v>
      </c>
      <c r="CL65" s="3">
        <f t="shared" si="34"/>
        <v>0</v>
      </c>
      <c r="CM65" s="3">
        <f t="shared" si="34"/>
        <v>0</v>
      </c>
      <c r="CN65" s="3">
        <f t="shared" si="34"/>
        <v>0</v>
      </c>
      <c r="CO65" s="3">
        <f t="shared" si="34"/>
        <v>0</v>
      </c>
      <c r="CP65" s="97">
        <f t="shared" si="34"/>
        <v>0</v>
      </c>
      <c r="CQ65" s="97">
        <f aca="true" t="shared" si="35" ref="CQ65:DM65">-CQ66+CQ67</f>
        <v>0</v>
      </c>
      <c r="CR65" s="97">
        <f t="shared" si="35"/>
        <v>0</v>
      </c>
      <c r="CS65" s="97">
        <f t="shared" si="35"/>
        <v>0</v>
      </c>
      <c r="CT65" s="97">
        <f t="shared" si="35"/>
        <v>0</v>
      </c>
      <c r="CU65" s="97">
        <f t="shared" si="35"/>
        <v>0</v>
      </c>
      <c r="CV65" s="97">
        <f t="shared" si="35"/>
        <v>0</v>
      </c>
      <c r="CW65" s="97">
        <f t="shared" si="35"/>
        <v>0</v>
      </c>
      <c r="CX65" s="97">
        <f t="shared" si="35"/>
        <v>0</v>
      </c>
      <c r="CY65" s="97">
        <f t="shared" si="35"/>
        <v>0</v>
      </c>
      <c r="CZ65" s="3">
        <f t="shared" si="35"/>
        <v>0</v>
      </c>
      <c r="DA65" s="3">
        <f t="shared" si="35"/>
        <v>0</v>
      </c>
      <c r="DB65" s="3">
        <f t="shared" si="35"/>
        <v>0</v>
      </c>
      <c r="DC65" s="3">
        <f t="shared" si="35"/>
        <v>0</v>
      </c>
      <c r="DD65" s="3">
        <f t="shared" si="35"/>
        <v>0</v>
      </c>
      <c r="DE65" s="3">
        <f t="shared" si="35"/>
        <v>0</v>
      </c>
      <c r="DF65" s="3">
        <f t="shared" si="35"/>
        <v>0</v>
      </c>
      <c r="DG65" s="3">
        <f t="shared" si="35"/>
        <v>0</v>
      </c>
      <c r="DH65" s="3">
        <f t="shared" si="35"/>
        <v>0</v>
      </c>
      <c r="DI65" s="3">
        <f t="shared" si="35"/>
        <v>0</v>
      </c>
      <c r="DJ65" s="3">
        <f t="shared" si="35"/>
        <v>0</v>
      </c>
      <c r="DK65" s="3">
        <f t="shared" si="35"/>
        <v>0</v>
      </c>
      <c r="DL65" s="3">
        <f t="shared" si="35"/>
        <v>0</v>
      </c>
      <c r="DM65" s="3">
        <f t="shared" si="35"/>
        <v>0</v>
      </c>
      <c r="DN65" s="3">
        <f>-DN66+DN67</f>
        <v>0</v>
      </c>
      <c r="DO65" s="3">
        <f>-DO66+DO67</f>
        <v>0</v>
      </c>
      <c r="DP65" s="64"/>
      <c r="DQ65" s="64"/>
      <c r="DR65" s="64"/>
      <c r="DS65" s="64"/>
      <c r="DT65" s="64"/>
      <c r="DU65" s="64"/>
    </row>
    <row r="66" spans="1:125" ht="19.5" customHeight="1">
      <c r="A66" s="3" t="s">
        <v>17</v>
      </c>
      <c r="B66" s="3">
        <v>0</v>
      </c>
      <c r="C66" s="4">
        <v>0</v>
      </c>
      <c r="D66" s="4">
        <v>0</v>
      </c>
      <c r="E66" s="3">
        <v>0</v>
      </c>
      <c r="F66" s="3">
        <v>0</v>
      </c>
      <c r="G66" s="3"/>
      <c r="H66" s="3">
        <v>0</v>
      </c>
      <c r="I66" s="3">
        <v>0</v>
      </c>
      <c r="J66" s="3">
        <v>0</v>
      </c>
      <c r="K66" s="3"/>
      <c r="L66" s="3">
        <v>0</v>
      </c>
      <c r="M66" s="3"/>
      <c r="N66" s="60">
        <v>0</v>
      </c>
      <c r="O66" s="60">
        <f t="shared" si="11"/>
        <v>0</v>
      </c>
      <c r="P66" s="60">
        <f>+SUM(AH66:AS66)</f>
        <v>0</v>
      </c>
      <c r="Q66" s="60">
        <f>+SUM(AT66:BE66)</f>
        <v>0</v>
      </c>
      <c r="R66" s="60">
        <f>+SUM(BF66:BQ66)</f>
        <v>0</v>
      </c>
      <c r="S66" s="60">
        <f t="shared" si="4"/>
        <v>0</v>
      </c>
      <c r="T66" s="60">
        <f t="shared" si="5"/>
        <v>188.0791305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0">
        <v>0</v>
      </c>
      <c r="AX66" s="60">
        <v>0</v>
      </c>
      <c r="AY66" s="60">
        <v>0</v>
      </c>
      <c r="AZ66" s="60">
        <v>0</v>
      </c>
      <c r="BA66" s="60">
        <v>0</v>
      </c>
      <c r="BB66" s="60">
        <v>0</v>
      </c>
      <c r="BC66" s="60">
        <v>0</v>
      </c>
      <c r="BD66" s="60">
        <v>0</v>
      </c>
      <c r="BE66" s="60">
        <v>0</v>
      </c>
      <c r="BF66" s="60">
        <v>0</v>
      </c>
      <c r="BG66" s="60">
        <v>0</v>
      </c>
      <c r="BH66" s="60">
        <v>0</v>
      </c>
      <c r="BI66" s="60">
        <v>0</v>
      </c>
      <c r="BJ66" s="60">
        <v>0</v>
      </c>
      <c r="BK66" s="60">
        <v>0</v>
      </c>
      <c r="BL66" s="60">
        <v>0</v>
      </c>
      <c r="BM66" s="60">
        <v>0</v>
      </c>
      <c r="BN66" s="60">
        <v>0</v>
      </c>
      <c r="BO66" s="60">
        <v>0</v>
      </c>
      <c r="BP66" s="60">
        <v>0</v>
      </c>
      <c r="BQ66" s="60">
        <v>0</v>
      </c>
      <c r="BR66" s="60">
        <v>0</v>
      </c>
      <c r="BS66" s="60">
        <v>0</v>
      </c>
      <c r="BT66" s="60">
        <v>0</v>
      </c>
      <c r="BU66" s="60">
        <v>0</v>
      </c>
      <c r="BV66" s="60">
        <v>0</v>
      </c>
      <c r="BW66" s="60">
        <v>0</v>
      </c>
      <c r="BX66" s="60">
        <v>0</v>
      </c>
      <c r="BY66" s="60">
        <v>0</v>
      </c>
      <c r="BZ66" s="60">
        <v>0</v>
      </c>
      <c r="CA66" s="60">
        <v>0</v>
      </c>
      <c r="CB66" s="60">
        <v>0</v>
      </c>
      <c r="CC66" s="60">
        <v>0</v>
      </c>
      <c r="CD66" s="60">
        <v>0</v>
      </c>
      <c r="CE66" s="60">
        <v>0</v>
      </c>
      <c r="CF66" s="60">
        <v>188.0791305</v>
      </c>
      <c r="CG66" s="59">
        <v>0</v>
      </c>
      <c r="CH66" s="59">
        <v>0</v>
      </c>
      <c r="CI66" s="59">
        <v>0</v>
      </c>
      <c r="CJ66" s="59">
        <v>0</v>
      </c>
      <c r="CK66" s="60">
        <v>0</v>
      </c>
      <c r="CL66" s="60">
        <v>0</v>
      </c>
      <c r="CM66" s="60">
        <v>0</v>
      </c>
      <c r="CN66" s="60">
        <v>0</v>
      </c>
      <c r="CO66" s="60">
        <v>0</v>
      </c>
      <c r="CP66" s="60">
        <v>0</v>
      </c>
      <c r="CQ66" s="60">
        <v>0</v>
      </c>
      <c r="CR66" s="60">
        <v>0</v>
      </c>
      <c r="CS66" s="60">
        <v>0</v>
      </c>
      <c r="CT66" s="60">
        <v>0</v>
      </c>
      <c r="CU66" s="60">
        <v>0</v>
      </c>
      <c r="CV66" s="60">
        <v>0</v>
      </c>
      <c r="CW66" s="60">
        <v>0</v>
      </c>
      <c r="CX66" s="60">
        <v>0</v>
      </c>
      <c r="CY66" s="60">
        <v>0</v>
      </c>
      <c r="CZ66" s="60">
        <v>0</v>
      </c>
      <c r="DA66" s="60">
        <v>0</v>
      </c>
      <c r="DB66" s="20">
        <v>0</v>
      </c>
      <c r="DC66" s="84">
        <v>0</v>
      </c>
      <c r="DD66" s="20">
        <v>0</v>
      </c>
      <c r="DE66" s="84">
        <v>0</v>
      </c>
      <c r="DF66" s="20">
        <v>0</v>
      </c>
      <c r="DG66" s="84">
        <v>0</v>
      </c>
      <c r="DH66" s="60">
        <v>0</v>
      </c>
      <c r="DI66" s="60">
        <v>0</v>
      </c>
      <c r="DJ66" s="60">
        <v>0</v>
      </c>
      <c r="DK66" s="60">
        <v>0</v>
      </c>
      <c r="DL66" s="60">
        <v>0</v>
      </c>
      <c r="DM66" s="60">
        <v>0</v>
      </c>
      <c r="DN66" s="73">
        <f t="shared" si="6"/>
        <v>0</v>
      </c>
      <c r="DO66" s="73">
        <f t="shared" si="7"/>
        <v>0</v>
      </c>
      <c r="DP66" s="64"/>
      <c r="DQ66" s="64"/>
      <c r="DR66" s="64"/>
      <c r="DS66" s="64"/>
      <c r="DT66" s="64"/>
      <c r="DU66" s="64"/>
    </row>
    <row r="67" spans="1:125" ht="19.5" customHeight="1">
      <c r="A67" s="3" t="s">
        <v>18</v>
      </c>
      <c r="B67" s="3">
        <v>0</v>
      </c>
      <c r="C67" s="4">
        <v>0</v>
      </c>
      <c r="D67" s="4">
        <v>0</v>
      </c>
      <c r="E67" s="3">
        <v>0</v>
      </c>
      <c r="F67" s="3">
        <v>0</v>
      </c>
      <c r="G67" s="3"/>
      <c r="H67" s="3">
        <v>0</v>
      </c>
      <c r="I67" s="3">
        <v>0</v>
      </c>
      <c r="J67" s="3">
        <v>0</v>
      </c>
      <c r="K67" s="3"/>
      <c r="L67" s="3">
        <v>0</v>
      </c>
      <c r="M67" s="3"/>
      <c r="N67" s="60">
        <v>0</v>
      </c>
      <c r="O67" s="60">
        <f t="shared" si="11"/>
        <v>0</v>
      </c>
      <c r="P67" s="60">
        <f>+SUM(AH67:AS67)</f>
        <v>0</v>
      </c>
      <c r="Q67" s="60">
        <f>+SUM(AT67:BE67)</f>
        <v>0</v>
      </c>
      <c r="R67" s="60">
        <f>+SUM(BF67:BQ67)</f>
        <v>0</v>
      </c>
      <c r="S67" s="60">
        <f t="shared" si="4"/>
        <v>0</v>
      </c>
      <c r="T67" s="60">
        <f t="shared" si="5"/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60">
        <v>0</v>
      </c>
      <c r="AF67" s="60">
        <v>0</v>
      </c>
      <c r="AG67" s="60">
        <v>0</v>
      </c>
      <c r="AH67" s="60">
        <v>0</v>
      </c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0</v>
      </c>
      <c r="AQ67" s="60">
        <v>0</v>
      </c>
      <c r="AR67" s="60">
        <v>0</v>
      </c>
      <c r="AS67" s="60">
        <v>0</v>
      </c>
      <c r="AT67" s="60">
        <v>0</v>
      </c>
      <c r="AU67" s="60">
        <v>0</v>
      </c>
      <c r="AV67" s="60">
        <v>0</v>
      </c>
      <c r="AW67" s="60">
        <v>0</v>
      </c>
      <c r="AX67" s="60">
        <v>0</v>
      </c>
      <c r="AY67" s="60">
        <v>0</v>
      </c>
      <c r="AZ67" s="60">
        <v>0</v>
      </c>
      <c r="BA67" s="60">
        <v>0</v>
      </c>
      <c r="BB67" s="60">
        <v>0</v>
      </c>
      <c r="BC67" s="60">
        <v>0</v>
      </c>
      <c r="BD67" s="60">
        <v>0</v>
      </c>
      <c r="BE67" s="60">
        <v>0</v>
      </c>
      <c r="BF67" s="60">
        <v>0</v>
      </c>
      <c r="BG67" s="60">
        <v>0</v>
      </c>
      <c r="BH67" s="60">
        <v>0</v>
      </c>
      <c r="BI67" s="60">
        <v>0</v>
      </c>
      <c r="BJ67" s="60">
        <v>0</v>
      </c>
      <c r="BK67" s="60">
        <v>0</v>
      </c>
      <c r="BL67" s="60">
        <v>0</v>
      </c>
      <c r="BM67" s="60">
        <v>0</v>
      </c>
      <c r="BN67" s="60">
        <v>0</v>
      </c>
      <c r="BO67" s="60">
        <v>0</v>
      </c>
      <c r="BP67" s="60">
        <v>0</v>
      </c>
      <c r="BQ67" s="60">
        <v>0</v>
      </c>
      <c r="BR67" s="60">
        <v>0</v>
      </c>
      <c r="BS67" s="60">
        <v>0</v>
      </c>
      <c r="BT67" s="60">
        <v>0</v>
      </c>
      <c r="BU67" s="60">
        <v>0</v>
      </c>
      <c r="BV67" s="60">
        <v>0</v>
      </c>
      <c r="BW67" s="60">
        <v>0</v>
      </c>
      <c r="BX67" s="60">
        <v>0</v>
      </c>
      <c r="BY67" s="60">
        <v>0</v>
      </c>
      <c r="BZ67" s="60">
        <v>0</v>
      </c>
      <c r="CA67" s="60">
        <v>0</v>
      </c>
      <c r="CB67" s="60">
        <v>0</v>
      </c>
      <c r="CC67" s="60">
        <v>0</v>
      </c>
      <c r="CD67" s="60">
        <v>0</v>
      </c>
      <c r="CE67" s="60">
        <v>0</v>
      </c>
      <c r="CF67" s="60">
        <v>0</v>
      </c>
      <c r="CG67" s="59">
        <v>0</v>
      </c>
      <c r="CH67" s="59">
        <v>0</v>
      </c>
      <c r="CI67" s="59">
        <v>0</v>
      </c>
      <c r="CJ67" s="59">
        <v>0</v>
      </c>
      <c r="CK67" s="60">
        <v>0</v>
      </c>
      <c r="CL67" s="60">
        <v>0</v>
      </c>
      <c r="CM67" s="60">
        <v>0</v>
      </c>
      <c r="CN67" s="60">
        <v>0</v>
      </c>
      <c r="CO67" s="60">
        <v>0</v>
      </c>
      <c r="CP67" s="60">
        <v>0</v>
      </c>
      <c r="CQ67" s="60">
        <v>0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0">
        <v>0</v>
      </c>
      <c r="DA67" s="60">
        <v>0</v>
      </c>
      <c r="DB67" s="20">
        <v>0</v>
      </c>
      <c r="DC67" s="84">
        <v>0</v>
      </c>
      <c r="DD67" s="20">
        <v>0</v>
      </c>
      <c r="DE67" s="84">
        <v>0</v>
      </c>
      <c r="DF67" s="20">
        <v>0</v>
      </c>
      <c r="DG67" s="84">
        <v>0</v>
      </c>
      <c r="DH67" s="60">
        <v>0</v>
      </c>
      <c r="DI67" s="60">
        <v>0</v>
      </c>
      <c r="DJ67" s="60">
        <v>0</v>
      </c>
      <c r="DK67" s="60">
        <v>0</v>
      </c>
      <c r="DL67" s="60">
        <v>0</v>
      </c>
      <c r="DM67" s="60">
        <v>0</v>
      </c>
      <c r="DN67" s="73">
        <f t="shared" si="6"/>
        <v>0</v>
      </c>
      <c r="DO67" s="73">
        <f t="shared" si="7"/>
        <v>0</v>
      </c>
      <c r="DP67" s="64"/>
      <c r="DQ67" s="64"/>
      <c r="DR67" s="64"/>
      <c r="DS67" s="64"/>
      <c r="DT67" s="64"/>
      <c r="DU67" s="64"/>
    </row>
    <row r="68" spans="1:125" ht="19.5" customHeight="1">
      <c r="A68" s="3" t="s">
        <v>56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>
        <v>0</v>
      </c>
      <c r="AE68" s="60">
        <v>0</v>
      </c>
      <c r="AF68" s="60">
        <v>0</v>
      </c>
      <c r="AG68" s="60">
        <v>0</v>
      </c>
      <c r="AH68" s="60">
        <v>0</v>
      </c>
      <c r="AI68" s="60">
        <v>0</v>
      </c>
      <c r="AJ68" s="60">
        <v>0</v>
      </c>
      <c r="AK68" s="60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0">
        <v>0</v>
      </c>
      <c r="AS68" s="60">
        <v>0</v>
      </c>
      <c r="AT68" s="60">
        <v>0</v>
      </c>
      <c r="AU68" s="60">
        <v>0</v>
      </c>
      <c r="AV68" s="60">
        <v>0</v>
      </c>
      <c r="AW68" s="60">
        <v>0</v>
      </c>
      <c r="AX68" s="60">
        <v>0</v>
      </c>
      <c r="AY68" s="60">
        <v>0</v>
      </c>
      <c r="AZ68" s="60">
        <v>0</v>
      </c>
      <c r="BA68" s="60">
        <v>0</v>
      </c>
      <c r="BB68" s="60">
        <v>0</v>
      </c>
      <c r="BC68" s="60">
        <v>0</v>
      </c>
      <c r="BD68" s="60">
        <v>0</v>
      </c>
      <c r="BE68" s="60">
        <v>0</v>
      </c>
      <c r="BF68" s="60">
        <v>0</v>
      </c>
      <c r="BG68" s="60">
        <v>0</v>
      </c>
      <c r="BH68" s="60">
        <v>0</v>
      </c>
      <c r="BI68" s="60">
        <v>0</v>
      </c>
      <c r="BJ68" s="60">
        <v>0</v>
      </c>
      <c r="BK68" s="60">
        <v>0</v>
      </c>
      <c r="BL68" s="60">
        <v>0</v>
      </c>
      <c r="BM68" s="60">
        <v>0</v>
      </c>
      <c r="BN68" s="60">
        <v>0</v>
      </c>
      <c r="BO68" s="60">
        <v>0</v>
      </c>
      <c r="BP68" s="60">
        <v>0</v>
      </c>
      <c r="BQ68" s="60">
        <v>0</v>
      </c>
      <c r="BR68" s="60">
        <v>0</v>
      </c>
      <c r="BS68" s="60">
        <v>0</v>
      </c>
      <c r="BT68" s="60">
        <v>0</v>
      </c>
      <c r="BU68" s="60">
        <v>0</v>
      </c>
      <c r="BV68" s="60">
        <v>0</v>
      </c>
      <c r="BW68" s="60">
        <v>0</v>
      </c>
      <c r="BX68" s="60">
        <v>0</v>
      </c>
      <c r="BY68" s="60">
        <v>0</v>
      </c>
      <c r="BZ68" s="60">
        <v>0</v>
      </c>
      <c r="CA68" s="60">
        <v>0</v>
      </c>
      <c r="CB68" s="60">
        <v>0</v>
      </c>
      <c r="CC68" s="60">
        <v>0</v>
      </c>
      <c r="CD68" s="60">
        <v>0</v>
      </c>
      <c r="CE68" s="60">
        <v>0</v>
      </c>
      <c r="CF68" s="60">
        <v>0</v>
      </c>
      <c r="CG68" s="60">
        <v>0</v>
      </c>
      <c r="CH68" s="60">
        <v>0</v>
      </c>
      <c r="CI68" s="60">
        <v>0</v>
      </c>
      <c r="CJ68" s="60">
        <v>0</v>
      </c>
      <c r="CK68" s="60">
        <v>0</v>
      </c>
      <c r="CL68" s="60">
        <v>0</v>
      </c>
      <c r="CM68" s="60">
        <v>0</v>
      </c>
      <c r="CN68" s="60">
        <v>0</v>
      </c>
      <c r="CO68" s="60">
        <v>0</v>
      </c>
      <c r="CP68" s="60">
        <v>0</v>
      </c>
      <c r="CQ68" s="60">
        <v>0</v>
      </c>
      <c r="CR68" s="60">
        <v>0</v>
      </c>
      <c r="CS68" s="60">
        <v>0</v>
      </c>
      <c r="CT68" s="60">
        <v>0</v>
      </c>
      <c r="CU68" s="60">
        <v>0</v>
      </c>
      <c r="CV68" s="60">
        <v>0</v>
      </c>
      <c r="CW68" s="60">
        <v>0</v>
      </c>
      <c r="CX68" s="60">
        <v>0</v>
      </c>
      <c r="CY68" s="60">
        <v>0</v>
      </c>
      <c r="CZ68" s="60">
        <v>0</v>
      </c>
      <c r="DA68" s="60">
        <v>0</v>
      </c>
      <c r="DB68" s="20">
        <v>0</v>
      </c>
      <c r="DC68" s="84">
        <v>0</v>
      </c>
      <c r="DD68" s="20">
        <v>0</v>
      </c>
      <c r="DE68" s="84">
        <v>0</v>
      </c>
      <c r="DF68" s="20">
        <v>0</v>
      </c>
      <c r="DG68" s="84">
        <v>0</v>
      </c>
      <c r="DH68" s="60">
        <v>0</v>
      </c>
      <c r="DI68" s="60">
        <v>0</v>
      </c>
      <c r="DJ68" s="60">
        <v>0</v>
      </c>
      <c r="DK68" s="60">
        <v>0</v>
      </c>
      <c r="DL68" s="60">
        <v>0</v>
      </c>
      <c r="DM68" s="60">
        <v>0</v>
      </c>
      <c r="DN68" s="73">
        <f t="shared" si="6"/>
        <v>0</v>
      </c>
      <c r="DO68" s="73">
        <f t="shared" si="7"/>
        <v>0</v>
      </c>
      <c r="DP68" s="64"/>
      <c r="DQ68" s="64"/>
      <c r="DR68" s="64"/>
      <c r="DS68" s="64"/>
      <c r="DT68" s="64"/>
      <c r="DU68" s="64"/>
    </row>
    <row r="69" spans="1:125" ht="19.5" customHeight="1">
      <c r="A69" s="3"/>
      <c r="B69" s="3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59"/>
      <c r="CH69" s="59"/>
      <c r="CI69" s="59"/>
      <c r="CJ69" s="59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20"/>
      <c r="DC69" s="84"/>
      <c r="DD69" s="20"/>
      <c r="DE69" s="84"/>
      <c r="DF69" s="20"/>
      <c r="DG69" s="84"/>
      <c r="DH69" s="60"/>
      <c r="DI69" s="60"/>
      <c r="DJ69" s="60"/>
      <c r="DK69" s="60"/>
      <c r="DL69" s="60"/>
      <c r="DM69" s="60">
        <v>0</v>
      </c>
      <c r="DN69" s="73"/>
      <c r="DO69" s="73"/>
      <c r="DP69" s="64"/>
      <c r="DQ69" s="64"/>
      <c r="DR69" s="64"/>
      <c r="DS69" s="64"/>
      <c r="DT69" s="64"/>
      <c r="DU69" s="64"/>
    </row>
    <row r="70" spans="1:125" ht="19.5" customHeight="1">
      <c r="A70" s="3" t="s">
        <v>55</v>
      </c>
      <c r="B70" s="3">
        <f aca="true" t="shared" si="36" ref="B70:M70">+B71-B72</f>
        <v>53.95795435283401</v>
      </c>
      <c r="C70" s="3">
        <f t="shared" si="36"/>
        <v>1207.1284775618003</v>
      </c>
      <c r="D70" s="3">
        <f t="shared" si="36"/>
        <v>-910.1</v>
      </c>
      <c r="E70" s="3">
        <f t="shared" si="36"/>
        <v>-1031.6</v>
      </c>
      <c r="F70" s="3">
        <f t="shared" si="36"/>
        <v>2529.5</v>
      </c>
      <c r="G70" s="3">
        <f t="shared" si="36"/>
        <v>0</v>
      </c>
      <c r="H70" s="3">
        <f t="shared" si="36"/>
        <v>4036.3033551568124</v>
      </c>
      <c r="I70" s="3">
        <f t="shared" si="36"/>
        <v>548.4</v>
      </c>
      <c r="J70" s="3">
        <f t="shared" si="36"/>
        <v>208.9999999999999</v>
      </c>
      <c r="K70" s="3">
        <f t="shared" si="36"/>
        <v>-987.5000000000002</v>
      </c>
      <c r="L70" s="3">
        <f t="shared" si="36"/>
        <v>1154.8999999999999</v>
      </c>
      <c r="M70" s="3">
        <f t="shared" si="36"/>
        <v>1755.4</v>
      </c>
      <c r="N70" s="60">
        <f>-N71+N72</f>
        <v>8565.389787071446</v>
      </c>
      <c r="O70" s="60">
        <f aca="true" t="shared" si="37" ref="O70:CA70">-O71+O72</f>
        <v>5564.795265450002</v>
      </c>
      <c r="P70" s="60">
        <f t="shared" si="37"/>
        <v>-12687.567163110001</v>
      </c>
      <c r="Q70" s="60">
        <f t="shared" si="37"/>
        <v>5579.159999999996</v>
      </c>
      <c r="R70" s="60">
        <f t="shared" si="37"/>
        <v>-19518.01007468493</v>
      </c>
      <c r="S70" s="60">
        <f t="shared" si="37"/>
        <v>18248.8435323977</v>
      </c>
      <c r="T70" s="60">
        <f t="shared" si="37"/>
        <v>73594.94640827022</v>
      </c>
      <c r="U70" s="60">
        <f t="shared" si="37"/>
        <v>36256.69095549</v>
      </c>
      <c r="V70" s="60">
        <f t="shared" si="37"/>
        <v>-430.79225874</v>
      </c>
      <c r="W70" s="60">
        <f t="shared" si="37"/>
        <v>759.8509502200001</v>
      </c>
      <c r="X70" s="60">
        <f t="shared" si="37"/>
        <v>79.97778572000004</v>
      </c>
      <c r="Y70" s="60">
        <f t="shared" si="37"/>
        <v>-137.64911689</v>
      </c>
      <c r="Z70" s="60">
        <f t="shared" si="37"/>
        <v>-210.55800225000002</v>
      </c>
      <c r="AA70" s="60">
        <f t="shared" si="37"/>
        <v>1430.40554399</v>
      </c>
      <c r="AB70" s="60">
        <f t="shared" si="37"/>
        <v>-907.8436971199998</v>
      </c>
      <c r="AC70" s="60">
        <f t="shared" si="37"/>
        <v>1876.59944422</v>
      </c>
      <c r="AD70" s="60">
        <f t="shared" si="37"/>
        <v>-536.80364087</v>
      </c>
      <c r="AE70" s="60">
        <f t="shared" si="37"/>
        <v>2756.9620378199998</v>
      </c>
      <c r="AF70" s="60">
        <f t="shared" si="37"/>
        <v>529.47927649</v>
      </c>
      <c r="AG70" s="60">
        <f t="shared" si="37"/>
        <v>355.16694286</v>
      </c>
      <c r="AH70" s="60">
        <f t="shared" si="37"/>
        <v>4116.65184997</v>
      </c>
      <c r="AI70" s="60">
        <f t="shared" si="37"/>
        <v>203.91831089</v>
      </c>
      <c r="AJ70" s="60">
        <f t="shared" si="37"/>
        <v>-1012.4366115</v>
      </c>
      <c r="AK70" s="60">
        <f t="shared" si="37"/>
        <v>-479.19094100000007</v>
      </c>
      <c r="AL70" s="60">
        <f t="shared" si="37"/>
        <v>-272.39021801</v>
      </c>
      <c r="AM70" s="60">
        <f t="shared" si="37"/>
        <v>-1177.1091043099998</v>
      </c>
      <c r="AN70" s="60">
        <f t="shared" si="37"/>
        <v>-2894.57967777</v>
      </c>
      <c r="AO70" s="60">
        <f t="shared" si="37"/>
        <v>-6039.91241152</v>
      </c>
      <c r="AP70" s="60">
        <f t="shared" si="37"/>
        <v>-742.8473535200001</v>
      </c>
      <c r="AQ70" s="60">
        <f t="shared" si="37"/>
        <v>-2986.7818598600006</v>
      </c>
      <c r="AR70" s="60">
        <f t="shared" si="37"/>
        <v>1005.0280346099998</v>
      </c>
      <c r="AS70" s="60">
        <f t="shared" si="37"/>
        <v>-2407.9171810899998</v>
      </c>
      <c r="AT70" s="60">
        <f t="shared" si="37"/>
        <v>-3635.25</v>
      </c>
      <c r="AU70" s="60">
        <f t="shared" si="37"/>
        <v>-1216.12</v>
      </c>
      <c r="AV70" s="60">
        <f t="shared" si="37"/>
        <v>16895.760000000002</v>
      </c>
      <c r="AW70" s="60">
        <f t="shared" si="37"/>
        <v>-2329.06</v>
      </c>
      <c r="AX70" s="60">
        <f t="shared" si="37"/>
        <v>-32.83000000000001</v>
      </c>
      <c r="AY70" s="60">
        <f t="shared" si="37"/>
        <v>-532.3800000000001</v>
      </c>
      <c r="AZ70" s="60">
        <f t="shared" si="37"/>
        <v>-1560.8999999999999</v>
      </c>
      <c r="BA70" s="60">
        <f t="shared" si="37"/>
        <v>320.99</v>
      </c>
      <c r="BB70" s="60">
        <f t="shared" si="37"/>
        <v>-1848.74</v>
      </c>
      <c r="BC70" s="60">
        <f t="shared" si="37"/>
        <v>-2460.4600000000005</v>
      </c>
      <c r="BD70" s="60">
        <f t="shared" si="37"/>
        <v>2146.19</v>
      </c>
      <c r="BE70" s="60">
        <f t="shared" si="37"/>
        <v>-168.03999999999996</v>
      </c>
      <c r="BF70" s="60">
        <f t="shared" si="37"/>
        <v>-696.58323308</v>
      </c>
      <c r="BG70" s="60">
        <f t="shared" si="37"/>
        <v>668.60258669</v>
      </c>
      <c r="BH70" s="60">
        <f t="shared" si="37"/>
        <v>-1427.0923813199997</v>
      </c>
      <c r="BI70" s="60">
        <f t="shared" si="37"/>
        <v>399.6743152900001</v>
      </c>
      <c r="BJ70" s="60">
        <f t="shared" si="37"/>
        <v>-2212.6422782815</v>
      </c>
      <c r="BK70" s="60">
        <f t="shared" si="37"/>
        <v>234.10810308110004</v>
      </c>
      <c r="BL70" s="60">
        <f t="shared" si="37"/>
        <v>-1423.25209871375</v>
      </c>
      <c r="BM70" s="60">
        <f t="shared" si="37"/>
        <v>-4883.0031909372</v>
      </c>
      <c r="BN70" s="60">
        <f t="shared" si="37"/>
        <v>-1563.0522339095</v>
      </c>
      <c r="BO70" s="60">
        <f t="shared" si="37"/>
        <v>-2845.350343266281</v>
      </c>
      <c r="BP70" s="60">
        <f t="shared" si="37"/>
        <v>-1214.2709354186</v>
      </c>
      <c r="BQ70" s="60">
        <f t="shared" si="37"/>
        <v>-4555.148384819199</v>
      </c>
      <c r="BR70" s="60">
        <f t="shared" si="37"/>
        <v>-222.61987876470016</v>
      </c>
      <c r="BS70" s="60">
        <f t="shared" si="37"/>
        <v>-1451.2976492756088</v>
      </c>
      <c r="BT70" s="60">
        <f t="shared" si="37"/>
        <v>-2055.724125096423</v>
      </c>
      <c r="BU70" s="60">
        <f t="shared" si="37"/>
        <v>-2846.0243521</v>
      </c>
      <c r="BV70" s="60">
        <f t="shared" si="37"/>
        <v>-235.604875</v>
      </c>
      <c r="BW70" s="60">
        <f t="shared" si="37"/>
        <v>29784.08768704394</v>
      </c>
      <c r="BX70" s="60">
        <f t="shared" si="37"/>
        <v>-1651.9128150591002</v>
      </c>
      <c r="BY70" s="60">
        <f t="shared" si="37"/>
        <v>-449.164922036132</v>
      </c>
      <c r="BZ70" s="60">
        <f t="shared" si="37"/>
        <v>-3331.164941132899</v>
      </c>
      <c r="CA70" s="60">
        <f t="shared" si="37"/>
        <v>-348.66543077667285</v>
      </c>
      <c r="CB70" s="60">
        <f aca="true" t="shared" si="38" ref="CB70:DM70">-CB71+CB72</f>
        <v>1056.9348345952953</v>
      </c>
      <c r="CC70" s="60">
        <f t="shared" si="38"/>
        <v>0</v>
      </c>
      <c r="CD70" s="60">
        <f t="shared" si="38"/>
        <v>-551.4115586849999</v>
      </c>
      <c r="CE70" s="60">
        <f t="shared" si="38"/>
        <v>-3757.757573973945</v>
      </c>
      <c r="CF70" s="60">
        <f t="shared" si="38"/>
        <v>-232.0339100471001</v>
      </c>
      <c r="CG70" s="60">
        <f t="shared" si="38"/>
        <v>612.1632330175</v>
      </c>
      <c r="CH70" s="60">
        <f t="shared" si="38"/>
        <v>39872.247691306504</v>
      </c>
      <c r="CI70" s="60">
        <f t="shared" si="38"/>
        <v>3172.275121047</v>
      </c>
      <c r="CJ70" s="60">
        <f t="shared" si="38"/>
        <v>-2076.2382866751286</v>
      </c>
      <c r="CK70" s="60">
        <f t="shared" si="38"/>
        <v>174.77913084510004</v>
      </c>
      <c r="CL70" s="60">
        <f t="shared" si="38"/>
        <v>-4907.516747466519</v>
      </c>
      <c r="CM70" s="60">
        <f t="shared" si="38"/>
        <v>1712.1431263738004</v>
      </c>
      <c r="CN70" s="60">
        <f t="shared" si="38"/>
        <v>4111.1505245588</v>
      </c>
      <c r="CO70" s="60">
        <f t="shared" si="38"/>
        <v>35465.1456579692</v>
      </c>
      <c r="CP70" s="60">
        <f t="shared" si="38"/>
        <v>-448.03872</v>
      </c>
      <c r="CQ70" s="60">
        <f t="shared" si="38"/>
        <v>36523.05952555</v>
      </c>
      <c r="CR70" s="60">
        <f t="shared" si="38"/>
        <v>-796.19274378</v>
      </c>
      <c r="CS70" s="60">
        <f t="shared" si="38"/>
        <v>-2094.40356194</v>
      </c>
      <c r="CT70" s="60">
        <f t="shared" si="38"/>
        <v>1067.67444888</v>
      </c>
      <c r="CU70" s="60">
        <f t="shared" si="38"/>
        <v>232.91840614999995</v>
      </c>
      <c r="CV70" s="60">
        <f t="shared" si="38"/>
        <v>358.36455134999994</v>
      </c>
      <c r="CW70" s="60">
        <f t="shared" si="38"/>
        <v>-763.68645597</v>
      </c>
      <c r="CX70" s="60">
        <f t="shared" si="38"/>
        <v>-2706.5305770100003</v>
      </c>
      <c r="CY70" s="60">
        <f t="shared" si="38"/>
        <v>-1763.6470937</v>
      </c>
      <c r="CZ70" s="60">
        <f t="shared" si="38"/>
        <v>4649.1964538600005</v>
      </c>
      <c r="DA70" s="60">
        <f t="shared" si="38"/>
        <v>1997.9767220999997</v>
      </c>
      <c r="DB70" s="60">
        <f t="shared" si="38"/>
        <v>-10032.85884356188</v>
      </c>
      <c r="DC70" s="60">
        <f t="shared" si="38"/>
        <v>-576.0853357902679</v>
      </c>
      <c r="DD70" s="60">
        <f t="shared" si="38"/>
        <v>-2607.6442897811</v>
      </c>
      <c r="DE70" s="60">
        <f t="shared" si="38"/>
        <v>-3537.2307598714724</v>
      </c>
      <c r="DF70" s="60">
        <f t="shared" si="38"/>
        <v>115.48147504110003</v>
      </c>
      <c r="DG70" s="60">
        <f t="shared" si="38"/>
        <v>-189.74561552852902</v>
      </c>
      <c r="DH70" s="60">
        <f t="shared" si="38"/>
        <v>-1335.2262666890394</v>
      </c>
      <c r="DI70" s="60">
        <f t="shared" si="38"/>
        <v>-358.40322616820697</v>
      </c>
      <c r="DJ70" s="60">
        <f t="shared" si="38"/>
        <v>62644.050850224296</v>
      </c>
      <c r="DK70" s="60">
        <f t="shared" si="38"/>
        <v>149469.13843326137</v>
      </c>
      <c r="DL70" s="60">
        <f t="shared" si="38"/>
        <v>8317.593908979956</v>
      </c>
      <c r="DM70" s="60">
        <f t="shared" si="38"/>
        <v>-751.2875688474629</v>
      </c>
      <c r="DN70" s="60">
        <f>-DN71+DN72</f>
        <v>34258.71423339</v>
      </c>
      <c r="DO70" s="60">
        <f>-DO71+DO72</f>
        <v>201909.07033011623</v>
      </c>
      <c r="DP70" s="64"/>
      <c r="DQ70" s="64"/>
      <c r="DR70" s="64"/>
      <c r="DS70" s="64"/>
      <c r="DT70" s="64"/>
      <c r="DU70" s="64"/>
    </row>
    <row r="71" spans="1:125" ht="19.5" customHeight="1">
      <c r="A71" s="3" t="s">
        <v>17</v>
      </c>
      <c r="B71" s="3">
        <v>624.6575697564</v>
      </c>
      <c r="C71" s="4">
        <v>1236.3039787138002</v>
      </c>
      <c r="D71" s="4">
        <v>0</v>
      </c>
      <c r="E71" s="3">
        <v>1486.9</v>
      </c>
      <c r="F71" s="3">
        <v>2529.5</v>
      </c>
      <c r="G71" s="3"/>
      <c r="H71" s="3">
        <v>4551.6955476697</v>
      </c>
      <c r="I71" s="3">
        <v>572.9</v>
      </c>
      <c r="J71" s="3">
        <v>1077.6</v>
      </c>
      <c r="K71" s="3">
        <v>1155.8</v>
      </c>
      <c r="L71" s="3">
        <v>1322.6</v>
      </c>
      <c r="M71" s="3">
        <v>1755.4</v>
      </c>
      <c r="N71" s="60">
        <v>7747.967309068455</v>
      </c>
      <c r="O71" s="60">
        <f>+SUM(V71:AG71)</f>
        <v>6855.0702284399995</v>
      </c>
      <c r="P71" s="60">
        <f>+SUM(AH71:AS71)</f>
        <v>35773.96762725</v>
      </c>
      <c r="Q71" s="60">
        <f>+SUM(AT71:BE71)</f>
        <v>21658.4</v>
      </c>
      <c r="R71" s="60">
        <f>+SUM(BF71:BQ71)</f>
        <v>25584.79313301403</v>
      </c>
      <c r="S71" s="60">
        <f t="shared" si="4"/>
        <v>20004.5189591907</v>
      </c>
      <c r="T71" s="60">
        <f t="shared" si="5"/>
        <v>17123.11731374819</v>
      </c>
      <c r="U71" s="60">
        <v>5365.801553619999</v>
      </c>
      <c r="V71" s="60">
        <v>494.65402968</v>
      </c>
      <c r="W71" s="60">
        <v>73.81317747</v>
      </c>
      <c r="X71" s="60">
        <v>827.4399705599999</v>
      </c>
      <c r="Y71" s="60">
        <v>137.64911689</v>
      </c>
      <c r="Z71" s="60">
        <v>511.67461397000005</v>
      </c>
      <c r="AA71" s="60">
        <v>0</v>
      </c>
      <c r="AB71" s="60">
        <v>1462.4675319299997</v>
      </c>
      <c r="AC71" s="60">
        <v>346.26945926</v>
      </c>
      <c r="AD71" s="60">
        <v>1317.77886457</v>
      </c>
      <c r="AE71" s="60">
        <v>1204.5912301800001</v>
      </c>
      <c r="AF71" s="60">
        <v>478.73223393</v>
      </c>
      <c r="AG71" s="60">
        <v>0</v>
      </c>
      <c r="AH71" s="60">
        <v>10634.27316964</v>
      </c>
      <c r="AI71" s="60">
        <v>104.84674641</v>
      </c>
      <c r="AJ71" s="60">
        <v>1500.18827454</v>
      </c>
      <c r="AK71" s="60">
        <v>525.8797910000001</v>
      </c>
      <c r="AL71" s="60">
        <v>959.75146963</v>
      </c>
      <c r="AM71" s="60">
        <v>1192.7727043099999</v>
      </c>
      <c r="AN71" s="60">
        <v>3383.91818452</v>
      </c>
      <c r="AO71" s="60">
        <v>6653.23042968</v>
      </c>
      <c r="AP71" s="60">
        <v>1038.05593524</v>
      </c>
      <c r="AQ71" s="60">
        <v>2986.7818598600006</v>
      </c>
      <c r="AR71" s="60">
        <v>3816.69286612</v>
      </c>
      <c r="AS71" s="60">
        <v>2977.5761963</v>
      </c>
      <c r="AT71" s="60">
        <v>4349.63</v>
      </c>
      <c r="AU71" s="60">
        <v>3436.9300000000003</v>
      </c>
      <c r="AV71" s="60">
        <v>2486.01</v>
      </c>
      <c r="AW71" s="60">
        <v>2543.04</v>
      </c>
      <c r="AX71" s="60">
        <v>219.55</v>
      </c>
      <c r="AY71" s="60">
        <v>832.3600000000001</v>
      </c>
      <c r="AZ71" s="60">
        <v>1608.82</v>
      </c>
      <c r="BA71" s="60">
        <v>0</v>
      </c>
      <c r="BB71" s="60">
        <v>3184.75</v>
      </c>
      <c r="BC71" s="60">
        <v>2460.4600000000005</v>
      </c>
      <c r="BD71" s="60">
        <v>30.27</v>
      </c>
      <c r="BE71" s="60">
        <v>506.58</v>
      </c>
      <c r="BF71" s="60">
        <v>843.78790428</v>
      </c>
      <c r="BG71" s="60">
        <v>1655.78114611</v>
      </c>
      <c r="BH71" s="60">
        <v>1427.0923813199997</v>
      </c>
      <c r="BI71" s="60">
        <v>1911.1204396300002</v>
      </c>
      <c r="BJ71" s="60">
        <v>2298.4446916815</v>
      </c>
      <c r="BK71" s="60">
        <v>228.4936</v>
      </c>
      <c r="BL71" s="60">
        <v>1423.25209871375</v>
      </c>
      <c r="BM71" s="60">
        <v>4883.0031909372</v>
      </c>
      <c r="BN71" s="60">
        <v>1783.5489873095</v>
      </c>
      <c r="BO71" s="60">
        <v>3360.849372794281</v>
      </c>
      <c r="BP71" s="60">
        <v>1214.2709354186</v>
      </c>
      <c r="BQ71" s="60">
        <v>4555.148384819199</v>
      </c>
      <c r="BR71" s="60">
        <v>1891.2857396395</v>
      </c>
      <c r="BS71" s="60">
        <v>1451.2976492756088</v>
      </c>
      <c r="BT71" s="60">
        <v>2608.433399057223</v>
      </c>
      <c r="BU71" s="60">
        <v>4331.09779695</v>
      </c>
      <c r="BV71" s="60">
        <v>235.604875</v>
      </c>
      <c r="BW71" s="60">
        <v>1069.564138306062</v>
      </c>
      <c r="BX71" s="60">
        <v>1651.9128150591002</v>
      </c>
      <c r="BY71" s="60">
        <v>1090.642965936132</v>
      </c>
      <c r="BZ71" s="60">
        <v>4184.487276172099</v>
      </c>
      <c r="CA71" s="60">
        <v>851.1008216146729</v>
      </c>
      <c r="CB71" s="60">
        <v>639.0914821803</v>
      </c>
      <c r="CC71" s="60">
        <v>0</v>
      </c>
      <c r="CD71" s="60">
        <v>551.4115586849999</v>
      </c>
      <c r="CE71" s="60">
        <v>3757.757573973945</v>
      </c>
      <c r="CF71" s="60">
        <v>772.1466836201</v>
      </c>
      <c r="CG71" s="60">
        <v>442.64062339709994</v>
      </c>
      <c r="CH71" s="60">
        <v>1119.2263086935</v>
      </c>
      <c r="CI71" s="60">
        <v>0</v>
      </c>
      <c r="CJ71" s="60">
        <v>2076.2382866751286</v>
      </c>
      <c r="CK71" s="60">
        <v>141.3174332529</v>
      </c>
      <c r="CL71" s="60">
        <v>4907.516747466519</v>
      </c>
      <c r="CM71" s="60">
        <v>1056.0849665107999</v>
      </c>
      <c r="CN71" s="60">
        <v>2194.5008667232</v>
      </c>
      <c r="CO71" s="60">
        <v>104.27626475</v>
      </c>
      <c r="CP71" s="60">
        <v>2292.433563</v>
      </c>
      <c r="CQ71" s="60">
        <v>292.91978381</v>
      </c>
      <c r="CR71" s="60">
        <v>680.64571948</v>
      </c>
      <c r="CS71" s="60">
        <v>328.71941095</v>
      </c>
      <c r="CT71" s="60">
        <v>223.45993309</v>
      </c>
      <c r="CU71" s="60">
        <v>272.36719921</v>
      </c>
      <c r="CV71" s="60">
        <v>250.75178381</v>
      </c>
      <c r="CW71" s="60">
        <v>264.41193683</v>
      </c>
      <c r="CX71" s="60">
        <v>254.59669866</v>
      </c>
      <c r="CY71" s="60">
        <v>131.20809401</v>
      </c>
      <c r="CZ71" s="60">
        <v>133.80230228</v>
      </c>
      <c r="DA71" s="60">
        <v>240.48512849</v>
      </c>
      <c r="DB71" s="79">
        <v>10056.74023916188</v>
      </c>
      <c r="DC71" s="68">
        <v>6437.846026840268</v>
      </c>
      <c r="DD71" s="79">
        <v>3198.8208481850997</v>
      </c>
      <c r="DE71" s="68">
        <v>3145.2021118714724</v>
      </c>
      <c r="DF71" s="79">
        <v>-15.986580029099997</v>
      </c>
      <c r="DG71" s="68">
        <v>208.0474094052</v>
      </c>
      <c r="DH71" s="60">
        <v>305.9524845884633</v>
      </c>
      <c r="DI71" s="60">
        <v>55.0225323701</v>
      </c>
      <c r="DJ71" s="60">
        <v>-3014.1529375950995</v>
      </c>
      <c r="DK71" s="60">
        <v>-131.44518944040001</v>
      </c>
      <c r="DL71" s="60">
        <v>-1150.0249663566415</v>
      </c>
      <c r="DM71" s="60">
        <v>50.036842958</v>
      </c>
      <c r="DN71" s="73">
        <f t="shared" si="6"/>
        <v>5125.3164251299995</v>
      </c>
      <c r="DO71" s="73">
        <f t="shared" si="7"/>
        <v>19096.02197900124</v>
      </c>
      <c r="DP71" s="64"/>
      <c r="DQ71" s="64"/>
      <c r="DR71" s="64"/>
      <c r="DS71" s="64"/>
      <c r="DT71" s="64"/>
      <c r="DU71" s="64"/>
    </row>
    <row r="72" spans="1:125" ht="19.5" customHeight="1">
      <c r="A72" s="3" t="s">
        <v>53</v>
      </c>
      <c r="B72" s="3">
        <v>570.699615403566</v>
      </c>
      <c r="C72" s="4">
        <v>29.175501152</v>
      </c>
      <c r="D72" s="4">
        <v>910.1</v>
      </c>
      <c r="E72" s="3">
        <v>2518.5</v>
      </c>
      <c r="F72" s="3">
        <v>0</v>
      </c>
      <c r="G72" s="3"/>
      <c r="H72" s="3">
        <v>515.392192512888</v>
      </c>
      <c r="I72" s="3">
        <v>24.5</v>
      </c>
      <c r="J72" s="3">
        <v>868.6</v>
      </c>
      <c r="K72" s="3">
        <v>2143.3</v>
      </c>
      <c r="L72" s="3">
        <v>167.7</v>
      </c>
      <c r="M72" s="3">
        <v>0</v>
      </c>
      <c r="N72" s="60">
        <v>16313.3570961399</v>
      </c>
      <c r="O72" s="60">
        <f>+SUM(V72:AG72)</f>
        <v>12419.865493890002</v>
      </c>
      <c r="P72" s="60">
        <f>+SUM(AH72:AS72)</f>
        <v>23086.40046414</v>
      </c>
      <c r="Q72" s="60">
        <f>+SUM(AT72:BE72)</f>
        <v>27237.559999999998</v>
      </c>
      <c r="R72" s="60">
        <f>+SUM(BF72:BQ72)</f>
        <v>6066.7830583291</v>
      </c>
      <c r="S72" s="60">
        <f t="shared" si="4"/>
        <v>38253.3624915884</v>
      </c>
      <c r="T72" s="60">
        <f t="shared" si="5"/>
        <v>90718.06372201841</v>
      </c>
      <c r="U72" s="60">
        <v>41622.492509109994</v>
      </c>
      <c r="V72" s="60">
        <v>63.86177094</v>
      </c>
      <c r="W72" s="60">
        <v>833.6641276900001</v>
      </c>
      <c r="X72" s="60">
        <v>907.4177562799999</v>
      </c>
      <c r="Y72" s="60">
        <v>0</v>
      </c>
      <c r="Z72" s="60">
        <v>301.11661172000004</v>
      </c>
      <c r="AA72" s="60">
        <v>1430.40554399</v>
      </c>
      <c r="AB72" s="60">
        <v>554.62383481</v>
      </c>
      <c r="AC72" s="60">
        <v>2222.86890348</v>
      </c>
      <c r="AD72" s="60">
        <v>780.9752237</v>
      </c>
      <c r="AE72" s="60">
        <v>3961.553268</v>
      </c>
      <c r="AF72" s="60">
        <v>1008.21151042</v>
      </c>
      <c r="AG72" s="60">
        <v>355.16694286</v>
      </c>
      <c r="AH72" s="60">
        <v>14750.92501961</v>
      </c>
      <c r="AI72" s="60">
        <v>308.76505729999997</v>
      </c>
      <c r="AJ72" s="60">
        <v>487.75166304</v>
      </c>
      <c r="AK72" s="60">
        <v>46.68885</v>
      </c>
      <c r="AL72" s="60">
        <v>687.36125162</v>
      </c>
      <c r="AM72" s="60">
        <v>15.6636</v>
      </c>
      <c r="AN72" s="60">
        <v>489.33850675</v>
      </c>
      <c r="AO72" s="60">
        <v>613.31801816</v>
      </c>
      <c r="AP72" s="60">
        <v>295.20858172000004</v>
      </c>
      <c r="AQ72" s="60">
        <v>0</v>
      </c>
      <c r="AR72" s="60">
        <v>4821.72090073</v>
      </c>
      <c r="AS72" s="60">
        <v>569.65901521</v>
      </c>
      <c r="AT72" s="60">
        <v>714.38</v>
      </c>
      <c r="AU72" s="60">
        <v>2220.8100000000004</v>
      </c>
      <c r="AV72" s="60">
        <v>19381.77</v>
      </c>
      <c r="AW72" s="60">
        <v>213.98</v>
      </c>
      <c r="AX72" s="60">
        <v>186.72</v>
      </c>
      <c r="AY72" s="60">
        <v>299.98</v>
      </c>
      <c r="AZ72" s="60">
        <v>47.92</v>
      </c>
      <c r="BA72" s="60">
        <v>320.99</v>
      </c>
      <c r="BB72" s="60">
        <v>1336.01</v>
      </c>
      <c r="BC72" s="60">
        <v>0</v>
      </c>
      <c r="BD72" s="60">
        <v>2176.46</v>
      </c>
      <c r="BE72" s="60">
        <v>338.54</v>
      </c>
      <c r="BF72" s="60">
        <v>147.2046712</v>
      </c>
      <c r="BG72" s="60">
        <v>2324.3837328</v>
      </c>
      <c r="BH72" s="60">
        <v>0</v>
      </c>
      <c r="BI72" s="60">
        <v>2310.7947549200003</v>
      </c>
      <c r="BJ72" s="60">
        <v>85.8024134</v>
      </c>
      <c r="BK72" s="60">
        <v>462.6017030811</v>
      </c>
      <c r="BL72" s="60">
        <v>0</v>
      </c>
      <c r="BM72" s="60">
        <v>0</v>
      </c>
      <c r="BN72" s="60">
        <v>220.49675340000002</v>
      </c>
      <c r="BO72" s="60">
        <v>515.4990295279999</v>
      </c>
      <c r="BP72" s="60">
        <v>0</v>
      </c>
      <c r="BQ72" s="60">
        <v>0</v>
      </c>
      <c r="BR72" s="60">
        <v>1668.6658608747998</v>
      </c>
      <c r="BS72" s="60">
        <v>0</v>
      </c>
      <c r="BT72" s="60">
        <v>552.7092739608</v>
      </c>
      <c r="BU72" s="60">
        <v>1485.07344485</v>
      </c>
      <c r="BV72" s="60">
        <v>0</v>
      </c>
      <c r="BW72" s="60">
        <v>30853.65182535</v>
      </c>
      <c r="BX72" s="60">
        <v>0</v>
      </c>
      <c r="BY72" s="60">
        <v>641.4780439</v>
      </c>
      <c r="BZ72" s="60">
        <v>853.3223350392</v>
      </c>
      <c r="CA72" s="60">
        <v>502.43539083800005</v>
      </c>
      <c r="CB72" s="60">
        <v>1696.0263167755952</v>
      </c>
      <c r="CC72" s="60">
        <v>0</v>
      </c>
      <c r="CD72" s="60">
        <v>0</v>
      </c>
      <c r="CE72" s="60">
        <v>0</v>
      </c>
      <c r="CF72" s="60">
        <v>540.1127735729999</v>
      </c>
      <c r="CG72" s="60">
        <v>1054.8038564146</v>
      </c>
      <c r="CH72" s="60">
        <v>40991.474</v>
      </c>
      <c r="CI72" s="60">
        <v>3172.275121047</v>
      </c>
      <c r="CJ72" s="60">
        <v>0</v>
      </c>
      <c r="CK72" s="60">
        <v>316.09656409800004</v>
      </c>
      <c r="CL72" s="60">
        <v>0</v>
      </c>
      <c r="CM72" s="60">
        <v>2768.2280928846003</v>
      </c>
      <c r="CN72" s="60">
        <v>6305.651391282</v>
      </c>
      <c r="CO72" s="60">
        <v>35569.4219227192</v>
      </c>
      <c r="CP72" s="60">
        <v>1844.394843</v>
      </c>
      <c r="CQ72" s="60">
        <v>36815.97930936</v>
      </c>
      <c r="CR72" s="60">
        <v>-115.5470243</v>
      </c>
      <c r="CS72" s="60">
        <v>-1765.68415099</v>
      </c>
      <c r="CT72" s="60">
        <v>1291.13438197</v>
      </c>
      <c r="CU72" s="60">
        <v>505.28560536</v>
      </c>
      <c r="CV72" s="60">
        <v>609.11633516</v>
      </c>
      <c r="CW72" s="60">
        <v>-499.27451914</v>
      </c>
      <c r="CX72" s="60">
        <v>-2451.93387835</v>
      </c>
      <c r="CY72" s="60">
        <v>-1632.43899969</v>
      </c>
      <c r="CZ72" s="60">
        <v>4782.99875614</v>
      </c>
      <c r="DA72" s="60">
        <v>2238.46185059</v>
      </c>
      <c r="DB72" s="60">
        <v>23.881395599999998</v>
      </c>
      <c r="DC72" s="60">
        <v>5861.76069105</v>
      </c>
      <c r="DD72" s="60">
        <v>591.176558404</v>
      </c>
      <c r="DE72" s="60">
        <v>-392.028648</v>
      </c>
      <c r="DF72" s="60">
        <v>99.49489501200003</v>
      </c>
      <c r="DG72" s="60">
        <v>18.301793876670978</v>
      </c>
      <c r="DH72" s="60">
        <v>-1029.2737821005762</v>
      </c>
      <c r="DI72" s="60">
        <v>-303.38069379810696</v>
      </c>
      <c r="DJ72" s="60">
        <v>59629.897912629196</v>
      </c>
      <c r="DK72" s="60">
        <v>149337.69324382098</v>
      </c>
      <c r="DL72" s="60">
        <v>7167.568942623314</v>
      </c>
      <c r="DM72" s="60">
        <v>-701.250725889463</v>
      </c>
      <c r="DN72" s="73">
        <f t="shared" si="6"/>
        <v>39384.030658519994</v>
      </c>
      <c r="DO72" s="73">
        <f t="shared" si="7"/>
        <v>221005.09230911746</v>
      </c>
      <c r="DP72" s="64"/>
      <c r="DQ72" s="64"/>
      <c r="DR72" s="64"/>
      <c r="DS72" s="64"/>
      <c r="DT72" s="64"/>
      <c r="DU72" s="64"/>
    </row>
    <row r="73" spans="1:125" ht="19.5" customHeight="1">
      <c r="A73" s="17" t="s">
        <v>20</v>
      </c>
      <c r="B73" s="17">
        <f aca="true" t="shared" si="39" ref="B73:AG73">+B47+B14</f>
        <v>-4999.911184644957</v>
      </c>
      <c r="C73" s="17">
        <f t="shared" si="39"/>
        <v>35733.109482020176</v>
      </c>
      <c r="D73" s="17">
        <f t="shared" si="39"/>
        <v>-35036.2</v>
      </c>
      <c r="E73" s="17">
        <f t="shared" si="39"/>
        <v>-7906.399999999994</v>
      </c>
      <c r="F73" s="17">
        <f t="shared" si="39"/>
        <v>18297.800000000003</v>
      </c>
      <c r="G73" s="17">
        <f t="shared" si="39"/>
        <v>-19298.300000000003</v>
      </c>
      <c r="H73" s="17">
        <f t="shared" si="39"/>
        <v>-11432.75508491154</v>
      </c>
      <c r="I73" s="17">
        <f t="shared" si="39"/>
        <v>13782.800000000003</v>
      </c>
      <c r="J73" s="17">
        <f t="shared" si="39"/>
        <v>-3201.2999999999993</v>
      </c>
      <c r="K73" s="17">
        <f t="shared" si="39"/>
        <v>18565.200000000004</v>
      </c>
      <c r="L73" s="17">
        <f t="shared" si="39"/>
        <v>26822.5</v>
      </c>
      <c r="M73" s="17">
        <f t="shared" si="39"/>
        <v>50738.70000000001</v>
      </c>
      <c r="N73" s="61">
        <f t="shared" si="39"/>
        <v>82372.49110364376</v>
      </c>
      <c r="O73" s="61">
        <f t="shared" si="39"/>
        <v>-177021.27578544724</v>
      </c>
      <c r="P73" s="61">
        <f t="shared" si="39"/>
        <v>-153299.16326434992</v>
      </c>
      <c r="Q73" s="61">
        <f t="shared" si="39"/>
        <v>-144052.55000000005</v>
      </c>
      <c r="R73" s="61">
        <f t="shared" si="39"/>
        <v>-132097.83966502416</v>
      </c>
      <c r="S73" s="61">
        <f t="shared" si="39"/>
        <v>-18074.244026783825</v>
      </c>
      <c r="T73" s="61">
        <f t="shared" si="39"/>
        <v>102618.21784663491</v>
      </c>
      <c r="U73" s="61">
        <f t="shared" si="39"/>
        <v>183993.94715668</v>
      </c>
      <c r="V73" s="61">
        <f t="shared" si="39"/>
        <v>-40328.46392698002</v>
      </c>
      <c r="W73" s="61">
        <f t="shared" si="39"/>
        <v>6180.0453027099975</v>
      </c>
      <c r="X73" s="61">
        <f t="shared" si="39"/>
        <v>-17120.506507410006</v>
      </c>
      <c r="Y73" s="61">
        <f t="shared" si="39"/>
        <v>4211.304543390019</v>
      </c>
      <c r="Z73" s="61">
        <f t="shared" si="39"/>
        <v>-29299.589277379993</v>
      </c>
      <c r="AA73" s="61">
        <f t="shared" si="39"/>
        <v>4191.447437922798</v>
      </c>
      <c r="AB73" s="61">
        <f t="shared" si="39"/>
        <v>-19066.467353529995</v>
      </c>
      <c r="AC73" s="61">
        <f t="shared" si="39"/>
        <v>-36709.485375699995</v>
      </c>
      <c r="AD73" s="61">
        <f t="shared" si="39"/>
        <v>26981.38357184001</v>
      </c>
      <c r="AE73" s="61">
        <f t="shared" si="39"/>
        <v>-29228.72196568999</v>
      </c>
      <c r="AF73" s="61">
        <f t="shared" si="39"/>
        <v>-16280.114113039994</v>
      </c>
      <c r="AG73" s="61">
        <f t="shared" si="39"/>
        <v>-30552.108121580008</v>
      </c>
      <c r="AH73" s="61">
        <f aca="true" t="shared" si="40" ref="AH73:BM73">+AH47+AH14</f>
        <v>16736.78078844001</v>
      </c>
      <c r="AI73" s="61">
        <f t="shared" si="40"/>
        <v>-22028.55340548</v>
      </c>
      <c r="AJ73" s="61">
        <f t="shared" si="40"/>
        <v>19474.709900700025</v>
      </c>
      <c r="AK73" s="61">
        <f t="shared" si="40"/>
        <v>-2672.4961997500122</v>
      </c>
      <c r="AL73" s="61">
        <f t="shared" si="40"/>
        <v>13067.19382289</v>
      </c>
      <c r="AM73" s="61">
        <f t="shared" si="40"/>
        <v>-41981.10326105</v>
      </c>
      <c r="AN73" s="61">
        <f t="shared" si="40"/>
        <v>-31604.99981371001</v>
      </c>
      <c r="AO73" s="61">
        <f t="shared" si="40"/>
        <v>-38763.27081441</v>
      </c>
      <c r="AP73" s="61">
        <f t="shared" si="40"/>
        <v>-35214.6983051</v>
      </c>
      <c r="AQ73" s="61">
        <f t="shared" si="40"/>
        <v>-7451.742049630004</v>
      </c>
      <c r="AR73" s="61">
        <f t="shared" si="40"/>
        <v>-35720.97158401002</v>
      </c>
      <c r="AS73" s="61">
        <f t="shared" si="40"/>
        <v>12859.987656760011</v>
      </c>
      <c r="AT73" s="61">
        <f t="shared" si="40"/>
        <v>-50150.810000000005</v>
      </c>
      <c r="AU73" s="61">
        <f t="shared" si="40"/>
        <v>-24820.19</v>
      </c>
      <c r="AV73" s="61">
        <f t="shared" si="40"/>
        <v>-19753.32</v>
      </c>
      <c r="AW73" s="61">
        <f t="shared" si="40"/>
        <v>-14037.829999999994</v>
      </c>
      <c r="AX73" s="61">
        <f t="shared" si="40"/>
        <v>-28945.33000000001</v>
      </c>
      <c r="AY73" s="61">
        <f t="shared" si="40"/>
        <v>17323.670000000002</v>
      </c>
      <c r="AZ73" s="61">
        <f t="shared" si="40"/>
        <v>-3910.109999999998</v>
      </c>
      <c r="BA73" s="61">
        <f t="shared" si="40"/>
        <v>-31626.720000000005</v>
      </c>
      <c r="BB73" s="61">
        <f t="shared" si="40"/>
        <v>13352.610000000002</v>
      </c>
      <c r="BC73" s="61">
        <f t="shared" si="40"/>
        <v>-2328.3600000000006</v>
      </c>
      <c r="BD73" s="61">
        <f t="shared" si="40"/>
        <v>18145.179999999997</v>
      </c>
      <c r="BE73" s="61">
        <f t="shared" si="40"/>
        <v>-17301.340000000004</v>
      </c>
      <c r="BF73" s="61">
        <f t="shared" si="40"/>
        <v>11848.748262290992</v>
      </c>
      <c r="BG73" s="61">
        <f t="shared" si="40"/>
        <v>9754.724836448084</v>
      </c>
      <c r="BH73" s="61">
        <f t="shared" si="40"/>
        <v>-25312.294081571235</v>
      </c>
      <c r="BI73" s="61">
        <f t="shared" si="40"/>
        <v>-8528.673343420183</v>
      </c>
      <c r="BJ73" s="61">
        <f t="shared" si="40"/>
        <v>10237.830023384004</v>
      </c>
      <c r="BK73" s="61">
        <f t="shared" si="40"/>
        <v>-38546.29892758393</v>
      </c>
      <c r="BL73" s="61">
        <f t="shared" si="40"/>
        <v>-31454.376143705224</v>
      </c>
      <c r="BM73" s="61">
        <f t="shared" si="40"/>
        <v>-23206.46192802134</v>
      </c>
      <c r="BN73" s="61">
        <f aca="true" t="shared" si="41" ref="BN73:CS73">+BN47+BN14</f>
        <v>-901.0374460877138</v>
      </c>
      <c r="BO73" s="61">
        <f t="shared" si="41"/>
        <v>-3940.8550724592096</v>
      </c>
      <c r="BP73" s="61">
        <f t="shared" si="41"/>
        <v>-26882.89406415919</v>
      </c>
      <c r="BQ73" s="61">
        <f t="shared" si="41"/>
        <v>-5166.251780139089</v>
      </c>
      <c r="BR73" s="61">
        <f t="shared" si="41"/>
        <v>-22216.370876617286</v>
      </c>
      <c r="BS73" s="61">
        <f t="shared" si="41"/>
        <v>65016.72127463372</v>
      </c>
      <c r="BT73" s="61">
        <f t="shared" si="41"/>
        <v>-9847.767833904496</v>
      </c>
      <c r="BU73" s="61">
        <f t="shared" si="41"/>
        <v>-24493.87141251</v>
      </c>
      <c r="BV73" s="61">
        <f t="shared" si="41"/>
        <v>-2608.3531064847484</v>
      </c>
      <c r="BW73" s="61">
        <f t="shared" si="41"/>
        <v>8859.44348364183</v>
      </c>
      <c r="BX73" s="61">
        <f t="shared" si="41"/>
        <v>-9931.583864614695</v>
      </c>
      <c r="BY73" s="61">
        <f t="shared" si="41"/>
        <v>-24120.414110866688</v>
      </c>
      <c r="BZ73" s="61">
        <f t="shared" si="41"/>
        <v>-15143.767652558417</v>
      </c>
      <c r="CA73" s="61">
        <f t="shared" si="41"/>
        <v>10080.721890951687</v>
      </c>
      <c r="CB73" s="61">
        <f t="shared" si="41"/>
        <v>1198.5546819678293</v>
      </c>
      <c r="CC73" s="61">
        <f t="shared" si="41"/>
        <v>5132.443499577435</v>
      </c>
      <c r="CD73" s="61">
        <f t="shared" si="41"/>
        <v>14578.560111348657</v>
      </c>
      <c r="CE73" s="61">
        <f t="shared" si="41"/>
        <v>-3592.684479737207</v>
      </c>
      <c r="CF73" s="61">
        <f t="shared" si="41"/>
        <v>-14808.316999006125</v>
      </c>
      <c r="CG73" s="61">
        <f t="shared" si="41"/>
        <v>-5637.381838745623</v>
      </c>
      <c r="CH73" s="61">
        <f t="shared" si="41"/>
        <v>77668.38750675775</v>
      </c>
      <c r="CI73" s="61">
        <f t="shared" si="41"/>
        <v>-10972.108403237551</v>
      </c>
      <c r="CJ73" s="61">
        <f t="shared" si="41"/>
        <v>-14.072460841967768</v>
      </c>
      <c r="CK73" s="61">
        <f t="shared" si="41"/>
        <v>-22063.038997948315</v>
      </c>
      <c r="CL73" s="61">
        <f t="shared" si="41"/>
        <v>10667.608255534265</v>
      </c>
      <c r="CM73" s="61">
        <f t="shared" si="41"/>
        <v>30037.22285572727</v>
      </c>
      <c r="CN73" s="61">
        <f t="shared" si="41"/>
        <v>-11526.032388937274</v>
      </c>
      <c r="CO73" s="61">
        <f t="shared" si="41"/>
        <v>38280.07468572104</v>
      </c>
      <c r="CP73" s="61">
        <f t="shared" si="41"/>
        <v>-51904.53969899998</v>
      </c>
      <c r="CQ73" s="61">
        <f t="shared" si="41"/>
        <v>44493.69928196997</v>
      </c>
      <c r="CR73" s="61">
        <f t="shared" si="41"/>
        <v>-4430.839182750009</v>
      </c>
      <c r="CS73" s="61">
        <f t="shared" si="41"/>
        <v>-16840.89402931001</v>
      </c>
      <c r="CT73" s="61">
        <f aca="true" t="shared" si="42" ref="CT73:DO73">+CT47+CT14</f>
        <v>-28811.763751920003</v>
      </c>
      <c r="CU73" s="61">
        <f t="shared" si="42"/>
        <v>5852.320841529989</v>
      </c>
      <c r="CV73" s="61">
        <f t="shared" si="42"/>
        <v>43865.43041840001</v>
      </c>
      <c r="CW73" s="61">
        <f t="shared" si="42"/>
        <v>51158.37968776999</v>
      </c>
      <c r="CX73" s="61">
        <f t="shared" si="42"/>
        <v>-1003.5812084700265</v>
      </c>
      <c r="CY73" s="61">
        <f t="shared" si="42"/>
        <v>15970.932623199988</v>
      </c>
      <c r="CZ73" s="61">
        <f t="shared" si="42"/>
        <v>24043.029546570004</v>
      </c>
      <c r="DA73" s="61">
        <f t="shared" si="42"/>
        <v>101601.77262868997</v>
      </c>
      <c r="DB73" s="80">
        <f t="shared" si="42"/>
        <v>-29129.579017773834</v>
      </c>
      <c r="DC73" s="61">
        <f t="shared" si="42"/>
        <v>38957.19183413639</v>
      </c>
      <c r="DD73" s="88">
        <f t="shared" si="42"/>
        <v>-12553.18830328768</v>
      </c>
      <c r="DE73" s="61">
        <f t="shared" si="42"/>
        <v>-18792.855920626524</v>
      </c>
      <c r="DF73" s="80">
        <f t="shared" si="42"/>
        <v>-20496.628084715394</v>
      </c>
      <c r="DG73" s="61">
        <f t="shared" si="42"/>
        <v>-441.3053283761874</v>
      </c>
      <c r="DH73" s="61">
        <f t="shared" si="42"/>
        <v>-10272.266475151217</v>
      </c>
      <c r="DI73" s="61">
        <f t="shared" si="42"/>
        <v>-693.1356736652597</v>
      </c>
      <c r="DJ73" s="61">
        <f t="shared" si="42"/>
        <v>59904.26005827065</v>
      </c>
      <c r="DK73" s="61">
        <f t="shared" si="42"/>
        <v>129639.09278058482</v>
      </c>
      <c r="DL73" s="61">
        <f t="shared" si="42"/>
        <v>-63887.039973039886</v>
      </c>
      <c r="DM73" s="61">
        <f t="shared" si="42"/>
        <v>27905.534892583746</v>
      </c>
      <c r="DN73" s="61">
        <f t="shared" si="42"/>
        <v>82392.17452799008</v>
      </c>
      <c r="DO73" s="61">
        <f t="shared" si="42"/>
        <v>72234.545896356</v>
      </c>
      <c r="DP73" s="64"/>
      <c r="DQ73" s="64"/>
      <c r="DR73" s="64"/>
      <c r="DS73" s="64"/>
      <c r="DT73" s="64"/>
      <c r="DU73" s="64"/>
    </row>
    <row r="74" spans="1:119" ht="15">
      <c r="A74" s="62" t="s">
        <v>54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63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69"/>
      <c r="BE74" s="6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98"/>
      <c r="CQ74" s="98"/>
      <c r="CR74" s="69"/>
      <c r="CS74" s="69"/>
      <c r="CT74" s="69"/>
      <c r="CU74" s="69"/>
      <c r="CV74" s="69"/>
      <c r="CW74" s="69"/>
      <c r="CX74" s="69"/>
      <c r="CY74" s="69"/>
      <c r="CZ74" s="36"/>
      <c r="DA74" s="36"/>
      <c r="DB74" s="36"/>
      <c r="DC74" s="36"/>
      <c r="DD74" s="36"/>
      <c r="DE74" s="36"/>
      <c r="DF74" s="80"/>
      <c r="DG74" s="36"/>
      <c r="DH74" s="36"/>
      <c r="DI74" s="36"/>
      <c r="DJ74" s="36"/>
      <c r="DK74" s="36"/>
      <c r="DL74" s="36"/>
      <c r="DM74" s="36"/>
      <c r="DN74" s="74"/>
      <c r="DO74" s="66"/>
    </row>
    <row r="75" spans="96:119" ht="14.25">
      <c r="CR75" s="89"/>
      <c r="CS75" s="89"/>
      <c r="CT75" s="89"/>
      <c r="CU75" s="89"/>
      <c r="CV75" s="89"/>
      <c r="CW75" s="89"/>
      <c r="DE75" s="70"/>
      <c r="DN75" s="70"/>
      <c r="DO75" s="70"/>
    </row>
    <row r="76" spans="106:119" ht="14.25">
      <c r="DB76" s="21"/>
      <c r="DC76" s="21"/>
      <c r="DD76" s="76"/>
      <c r="DE76" s="99"/>
      <c r="DF76" s="99"/>
      <c r="DG76" s="99"/>
      <c r="DK76" s="70"/>
      <c r="DN76" s="70"/>
      <c r="DO76" s="70"/>
    </row>
    <row r="77" spans="106:120" ht="14.25">
      <c r="DB77" s="21"/>
      <c r="DC77" s="21"/>
      <c r="DD77" s="76"/>
      <c r="DE77" s="21"/>
      <c r="DF77" s="21"/>
      <c r="DG77" s="21"/>
      <c r="DK77" s="70"/>
      <c r="DN77" s="70"/>
      <c r="DO77" s="70"/>
      <c r="DP77" s="70"/>
    </row>
    <row r="78" spans="106:111" ht="14.25">
      <c r="DB78" s="21"/>
      <c r="DC78" s="21"/>
      <c r="DD78" s="76"/>
      <c r="DE78" s="21"/>
      <c r="DF78" s="21"/>
      <c r="DG78" s="21"/>
    </row>
    <row r="79" spans="98:119" ht="14.25">
      <c r="CT79" s="99"/>
      <c r="DB79" s="21"/>
      <c r="DC79" s="21"/>
      <c r="DD79" s="21"/>
      <c r="DE79" s="21"/>
      <c r="DF79" s="21"/>
      <c r="DG79" s="21"/>
      <c r="DN79" s="70"/>
      <c r="DO79" s="70"/>
    </row>
    <row r="80" spans="106:111" ht="14.25">
      <c r="DB80" s="21"/>
      <c r="DC80" s="21"/>
      <c r="DD80" s="76"/>
      <c r="DE80" s="21"/>
      <c r="DF80" s="21"/>
      <c r="DG80" s="21"/>
    </row>
    <row r="81" spans="106:111" ht="14.25">
      <c r="DB81" s="21"/>
      <c r="DC81" s="21"/>
      <c r="DD81" s="21"/>
      <c r="DE81" s="21"/>
      <c r="DF81" s="21"/>
      <c r="DG81" s="21"/>
    </row>
    <row r="82" spans="106:111" ht="14.25">
      <c r="DB82" s="21"/>
      <c r="DC82" s="21"/>
      <c r="DD82" s="21"/>
      <c r="DE82" s="21"/>
      <c r="DF82" s="21"/>
      <c r="DG82" s="21"/>
    </row>
  </sheetData>
  <sheetProtection/>
  <mergeCells count="3">
    <mergeCell ref="DO6:DO8"/>
    <mergeCell ref="A6:AR8"/>
    <mergeCell ref="V74:AG74"/>
  </mergeCells>
  <printOptions/>
  <pageMargins left="1.37" right="0.26" top="1.2598425196850394" bottom="0.15748031496062992" header="1.299212598425197" footer="0.11811023622047245"/>
  <pageSetup fitToHeight="0" fitToWidth="0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BAYISENGE Méthode</cp:lastModifiedBy>
  <cp:lastPrinted>2015-05-26T13:06:04Z</cp:lastPrinted>
  <dcterms:created xsi:type="dcterms:W3CDTF">2006-05-29T08:43:27Z</dcterms:created>
  <dcterms:modified xsi:type="dcterms:W3CDTF">2022-03-24T08:48:38Z</dcterms:modified>
  <cp:category/>
  <cp:version/>
  <cp:contentType/>
  <cp:contentStatus/>
</cp:coreProperties>
</file>