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2640" yWindow="2370" windowWidth="6705" windowHeight="2160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H17" i="6" l="1"/>
  <c r="G17" i="6"/>
  <c r="F17" i="6"/>
  <c r="E17" i="6"/>
  <c r="D17" i="6"/>
  <c r="B17" i="6"/>
  <c r="I17" i="6" s="1"/>
  <c r="I50" i="5"/>
  <c r="H50" i="5"/>
  <c r="G50" i="5"/>
  <c r="F50" i="5"/>
  <c r="E50" i="5"/>
  <c r="D50" i="5"/>
  <c r="B50" i="5"/>
  <c r="I138" i="4"/>
  <c r="H138" i="4"/>
  <c r="G138" i="4"/>
  <c r="F138" i="4"/>
  <c r="E138" i="4"/>
  <c r="D138" i="4"/>
  <c r="B138" i="4"/>
  <c r="I137" i="4" l="1"/>
  <c r="H137" i="4"/>
  <c r="G137" i="4"/>
  <c r="F137" i="4"/>
  <c r="E137" i="4"/>
  <c r="D137" i="4"/>
  <c r="B137" i="4"/>
  <c r="I136" i="4" l="1"/>
  <c r="H136" i="4"/>
  <c r="G136" i="4"/>
  <c r="F136" i="4"/>
  <c r="E136" i="4"/>
  <c r="D136" i="4"/>
  <c r="B136" i="4"/>
  <c r="I49" i="5" l="1"/>
  <c r="I135" i="4"/>
  <c r="I134" i="4" l="1"/>
  <c r="I48" i="5" l="1"/>
  <c r="I47" i="5"/>
  <c r="I46" i="5"/>
  <c r="I127" i="4"/>
  <c r="I128" i="4"/>
  <c r="I129" i="4"/>
  <c r="I130" i="4"/>
  <c r="I131" i="4"/>
  <c r="I132" i="4"/>
  <c r="I133" i="4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8" i="4"/>
  <c r="I12" i="4"/>
  <c r="F18" i="4"/>
  <c r="E18" i="4"/>
  <c r="D18" i="4"/>
  <c r="F17" i="4"/>
  <c r="E17" i="4"/>
  <c r="D17" i="4"/>
  <c r="I17" i="4" s="1"/>
  <c r="F16" i="4"/>
  <c r="E16" i="4"/>
  <c r="D16" i="4"/>
  <c r="F15" i="4"/>
  <c r="E15" i="4"/>
  <c r="D15" i="4"/>
  <c r="I15" i="4" s="1"/>
  <c r="F14" i="4"/>
  <c r="E14" i="4"/>
  <c r="D14" i="4"/>
  <c r="I14" i="4" s="1"/>
  <c r="F13" i="4"/>
  <c r="E13" i="4"/>
  <c r="D13" i="4"/>
  <c r="F11" i="4"/>
  <c r="E11" i="4"/>
  <c r="D11" i="4"/>
  <c r="F10" i="4"/>
  <c r="E10" i="4"/>
  <c r="D10" i="4"/>
  <c r="I10" i="4" s="1"/>
  <c r="F9" i="4"/>
  <c r="E9" i="4"/>
  <c r="D9" i="4"/>
  <c r="F8" i="4"/>
  <c r="E8" i="4"/>
  <c r="D8" i="4"/>
  <c r="F7" i="4"/>
  <c r="E7" i="4"/>
  <c r="D7" i="4"/>
  <c r="I7" i="4" l="1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<sst xmlns="http://schemas.openxmlformats.org/spreadsheetml/2006/main" count="245" uniqueCount="39">
  <si>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</si>
  <si>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</si>
  <si>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Source : Compilé sur base des données des établissements financiers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</si>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</sst>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6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topLeftCell="D4" workbookViewId="0">
      <selection activeCell="E19" sqref="E19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27</v>
      </c>
    </row>
    <row r="3" spans="2:5" x14ac:dyDescent="0.25">
      <c r="B3" s="20" t="s">
        <v>28</v>
      </c>
      <c r="C3"/>
    </row>
    <row r="4" spans="2:5" x14ac:dyDescent="0.25">
      <c r="B4" s="20" t="s">
        <v>29</v>
      </c>
    </row>
    <row r="5" spans="2:5" x14ac:dyDescent="0.25">
      <c r="B5" s="20" t="s">
        <v>30</v>
      </c>
    </row>
    <row r="7" spans="2:5" ht="18.75" x14ac:dyDescent="0.3">
      <c r="B7" s="4" t="s">
        <v>3</v>
      </c>
    </row>
    <row r="8" spans="2:5" ht="18.75" x14ac:dyDescent="0.3">
      <c r="B8" s="6" t="s">
        <v>18</v>
      </c>
    </row>
    <row r="10" spans="2:5" x14ac:dyDescent="0.25">
      <c r="B10" s="5" t="s">
        <v>4</v>
      </c>
    </row>
    <row r="11" spans="2:5" ht="16.5" thickBot="1" x14ac:dyDescent="0.3">
      <c r="B11" s="7" t="s">
        <v>5</v>
      </c>
      <c r="C11" s="7" t="s">
        <v>6</v>
      </c>
      <c r="D11" s="7" t="s">
        <v>7</v>
      </c>
      <c r="E11" s="7" t="s">
        <v>34</v>
      </c>
    </row>
    <row r="12" spans="2:5" x14ac:dyDescent="0.25">
      <c r="B12" s="8" t="s">
        <v>8</v>
      </c>
      <c r="C12" s="9" t="s">
        <v>16</v>
      </c>
      <c r="D12" s="9" t="s">
        <v>8</v>
      </c>
      <c r="E12" s="10">
        <v>43465</v>
      </c>
    </row>
    <row r="13" spans="2:5" x14ac:dyDescent="0.25">
      <c r="B13" s="8" t="s">
        <v>9</v>
      </c>
      <c r="C13" s="9" t="s">
        <v>16</v>
      </c>
      <c r="D13" s="9" t="s">
        <v>9</v>
      </c>
      <c r="E13" s="11" t="s">
        <v>37</v>
      </c>
    </row>
    <row r="14" spans="2:5" x14ac:dyDescent="0.25">
      <c r="B14" s="8" t="s">
        <v>10</v>
      </c>
      <c r="C14" s="9" t="s">
        <v>16</v>
      </c>
      <c r="D14" s="9" t="s">
        <v>10</v>
      </c>
      <c r="E14" s="12" t="s">
        <v>38</v>
      </c>
    </row>
    <row r="16" spans="2:5" x14ac:dyDescent="0.25">
      <c r="B16" s="5" t="s">
        <v>11</v>
      </c>
      <c r="C16" s="13"/>
    </row>
    <row r="17" spans="2:3" x14ac:dyDescent="0.25">
      <c r="B17" s="5" t="s">
        <v>12</v>
      </c>
      <c r="C17" s="13"/>
    </row>
    <row r="19" spans="2:3" x14ac:dyDescent="0.25">
      <c r="B19" s="5" t="s">
        <v>13</v>
      </c>
      <c r="C19" s="5" t="s">
        <v>17</v>
      </c>
    </row>
    <row r="20" spans="2:3" x14ac:dyDescent="0.25">
      <c r="B20" s="5" t="s">
        <v>14</v>
      </c>
      <c r="C20" s="14" t="s">
        <v>15</v>
      </c>
    </row>
    <row r="23" spans="2:3" ht="31.5" x14ac:dyDescent="0.25">
      <c r="B23" s="50" t="s">
        <v>35</v>
      </c>
    </row>
    <row r="24" spans="2:3" x14ac:dyDescent="0.25">
      <c r="B24" s="48" t="s">
        <v>19</v>
      </c>
      <c r="C24" s="15"/>
    </row>
    <row r="25" spans="2:3" x14ac:dyDescent="0.25">
      <c r="B25" s="48" t="s">
        <v>20</v>
      </c>
      <c r="C25" s="16"/>
    </row>
    <row r="26" spans="2:3" x14ac:dyDescent="0.25">
      <c r="B26" s="49" t="s">
        <v>21</v>
      </c>
      <c r="C26" s="1"/>
    </row>
    <row r="27" spans="2:3" x14ac:dyDescent="0.25">
      <c r="B27" s="49" t="s">
        <v>22</v>
      </c>
      <c r="C27" s="15"/>
    </row>
    <row r="28" spans="2:3" x14ac:dyDescent="0.25">
      <c r="B28" s="49" t="s">
        <v>23</v>
      </c>
      <c r="C28" s="2"/>
    </row>
    <row r="29" spans="2:3" x14ac:dyDescent="0.25">
      <c r="B29" s="49" t="s">
        <v>24</v>
      </c>
      <c r="C29" s="2"/>
    </row>
    <row r="30" spans="2:3" x14ac:dyDescent="0.25">
      <c r="B30" s="49" t="s">
        <v>25</v>
      </c>
      <c r="C30" s="18"/>
    </row>
    <row r="31" spans="2:3" x14ac:dyDescent="0.25">
      <c r="B31" s="48" t="s">
        <v>26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40"/>
  <sheetViews>
    <sheetView workbookViewId="0">
      <pane xSplit="1" ySplit="6" topLeftCell="I127" activePane="bottomRight" state="frozen"/>
      <selection pane="topRight" activeCell="B1" sqref="B1"/>
      <selection pane="bottomLeft" activeCell="A7" sqref="A7"/>
      <selection pane="bottomRight" activeCell="A138" sqref="A138:XFD138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3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v>3622.1000000000004</v>
      </c>
      <c r="C127" s="39">
        <v>1011.8</v>
      </c>
      <c r="D127" s="39">
        <v>12119.800000000001</v>
      </c>
      <c r="E127" s="39">
        <v>56290.299999999996</v>
      </c>
      <c r="F127" s="39">
        <v>2472.1999999999998</v>
      </c>
      <c r="G127" s="39">
        <v>41423.4</v>
      </c>
      <c r="H127" s="40">
        <v>35702.400000000001</v>
      </c>
      <c r="I127" s="39">
        <f t="shared" si="2"/>
        <v>152642</v>
      </c>
    </row>
    <row r="128" spans="1:9" x14ac:dyDescent="0.25">
      <c r="A128" s="41">
        <v>43159</v>
      </c>
      <c r="B128" s="39">
        <v>3642.2</v>
      </c>
      <c r="C128" s="39">
        <v>0</v>
      </c>
      <c r="D128" s="39">
        <v>12148.8</v>
      </c>
      <c r="E128" s="39">
        <v>57381.9</v>
      </c>
      <c r="F128" s="39">
        <v>3937.7</v>
      </c>
      <c r="G128" s="39">
        <v>39370.199999999997</v>
      </c>
      <c r="H128" s="40">
        <v>38677.399999999994</v>
      </c>
      <c r="I128" s="39">
        <f t="shared" si="2"/>
        <v>155158.19999999998</v>
      </c>
    </row>
    <row r="129" spans="1:9" x14ac:dyDescent="0.25">
      <c r="A129" s="41">
        <v>43160</v>
      </c>
      <c r="B129" s="39">
        <v>3562.3</v>
      </c>
      <c r="C129" s="39">
        <v>0</v>
      </c>
      <c r="D129" s="39">
        <v>11284.900000000001</v>
      </c>
      <c r="E129" s="39">
        <v>58642.1</v>
      </c>
      <c r="F129" s="39">
        <v>3972.2</v>
      </c>
      <c r="G129" s="39">
        <v>38254.700000000004</v>
      </c>
      <c r="H129" s="40">
        <v>39571.599999999999</v>
      </c>
      <c r="I129" s="39">
        <f t="shared" si="2"/>
        <v>155287.80000000002</v>
      </c>
    </row>
    <row r="130" spans="1:9" x14ac:dyDescent="0.25">
      <c r="A130" s="41">
        <v>43220</v>
      </c>
      <c r="B130" s="39">
        <v>3577.2000000000003</v>
      </c>
      <c r="C130" s="39">
        <v>0</v>
      </c>
      <c r="D130" s="39">
        <v>11352.5</v>
      </c>
      <c r="E130" s="39">
        <v>59949.1</v>
      </c>
      <c r="F130" s="39">
        <v>3994.8999999999996</v>
      </c>
      <c r="G130" s="39">
        <v>38976.1</v>
      </c>
      <c r="H130" s="40">
        <v>38791.300000000003</v>
      </c>
      <c r="I130" s="39">
        <f t="shared" si="2"/>
        <v>156641.09999999998</v>
      </c>
    </row>
    <row r="131" spans="1:9" x14ac:dyDescent="0.25">
      <c r="A131" s="41">
        <v>43251</v>
      </c>
      <c r="B131" s="39">
        <v>3588.4</v>
      </c>
      <c r="C131" s="39">
        <v>0</v>
      </c>
      <c r="D131" s="39">
        <v>11457.5</v>
      </c>
      <c r="E131" s="39">
        <v>61142.5</v>
      </c>
      <c r="F131" s="39">
        <v>3748.6</v>
      </c>
      <c r="G131" s="39">
        <v>39159.200000000004</v>
      </c>
      <c r="H131" s="40">
        <v>39534.1</v>
      </c>
      <c r="I131" s="39">
        <f t="shared" si="2"/>
        <v>158630.30000000002</v>
      </c>
    </row>
    <row r="132" spans="1:9" x14ac:dyDescent="0.25">
      <c r="A132" s="41">
        <v>43281</v>
      </c>
      <c r="B132" s="39">
        <v>3606.4</v>
      </c>
      <c r="C132" s="39">
        <v>0</v>
      </c>
      <c r="D132" s="39">
        <v>11429.7</v>
      </c>
      <c r="E132" s="39">
        <v>62307.5</v>
      </c>
      <c r="F132" s="39">
        <v>3781.8999999999996</v>
      </c>
      <c r="G132" s="39">
        <v>39709.399999999994</v>
      </c>
      <c r="H132" s="40">
        <v>39396</v>
      </c>
      <c r="I132" s="39">
        <f t="shared" si="2"/>
        <v>160230.9</v>
      </c>
    </row>
    <row r="133" spans="1:9" x14ac:dyDescent="0.25">
      <c r="A133" s="41">
        <v>43282</v>
      </c>
      <c r="B133" s="39">
        <v>3624.7</v>
      </c>
      <c r="C133" s="39">
        <v>0</v>
      </c>
      <c r="D133" s="39">
        <v>11650</v>
      </c>
      <c r="E133" s="39">
        <v>63262.1</v>
      </c>
      <c r="F133" s="39">
        <v>3804</v>
      </c>
      <c r="G133" s="39">
        <v>40120.899999999994</v>
      </c>
      <c r="H133" s="40">
        <v>40491.899999999994</v>
      </c>
      <c r="I133" s="39">
        <f t="shared" si="2"/>
        <v>162953.59999999998</v>
      </c>
    </row>
    <row r="134" spans="1:9" x14ac:dyDescent="0.25">
      <c r="A134" s="41">
        <v>43314</v>
      </c>
      <c r="B134" s="39">
        <v>3642.5</v>
      </c>
      <c r="C134" s="39">
        <v>0</v>
      </c>
      <c r="D134" s="39">
        <v>11810.1</v>
      </c>
      <c r="E134" s="39">
        <v>64131.4</v>
      </c>
      <c r="F134" s="39">
        <v>3826.2999999999997</v>
      </c>
      <c r="G134" s="39">
        <v>40574.700000000004</v>
      </c>
      <c r="H134" s="40">
        <v>39463.899999999994</v>
      </c>
      <c r="I134" s="39">
        <f t="shared" si="2"/>
        <v>163448.9</v>
      </c>
    </row>
    <row r="135" spans="1:9" x14ac:dyDescent="0.25">
      <c r="A135" s="41">
        <v>43373</v>
      </c>
      <c r="B135" s="39">
        <v>3661.2</v>
      </c>
      <c r="C135" s="39">
        <v>0</v>
      </c>
      <c r="D135" s="39">
        <v>12156.8</v>
      </c>
      <c r="E135" s="39">
        <v>65109.599999999999</v>
      </c>
      <c r="F135" s="39">
        <v>3867.5</v>
      </c>
      <c r="G135" s="39">
        <v>41144.199999999997</v>
      </c>
      <c r="H135" s="40">
        <v>41161</v>
      </c>
      <c r="I135" s="39">
        <f t="shared" si="2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2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5171.5+7859.7</f>
        <v>13031.2</v>
      </c>
      <c r="E137" s="39">
        <f>1540.8+65505.6</f>
        <v>67046.399999999994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ref="I137" si="3">SUM(B137:H137)</f>
        <v>170984.5</v>
      </c>
    </row>
    <row r="138" spans="1:9" x14ac:dyDescent="0.25">
      <c r="A138" s="41">
        <v>43435</v>
      </c>
      <c r="B138" s="39">
        <f>1519.3+2179.5</f>
        <v>3698.8</v>
      </c>
      <c r="C138" s="39">
        <v>0</v>
      </c>
      <c r="D138" s="39">
        <f>4736.7+7859.7</f>
        <v>12596.4</v>
      </c>
      <c r="E138" s="39">
        <f>1540.8+67401.4</f>
        <v>68942.2</v>
      </c>
      <c r="F138" s="39">
        <f>331.2+3285.7</f>
        <v>3616.8999999999996</v>
      </c>
      <c r="G138" s="39">
        <f>2424.5+26702.7-10759.9+21194.6+3743.5</f>
        <v>43305.4</v>
      </c>
      <c r="H138" s="40">
        <f>12537.7+10759.9+2172.7+15442.7</f>
        <v>40913</v>
      </c>
      <c r="I138" s="39">
        <f t="shared" ref="I138" si="4">SUM(B138:H138)</f>
        <v>173072.69999999998</v>
      </c>
    </row>
    <row r="139" spans="1:9" x14ac:dyDescent="0.25">
      <c r="A139" s="42" t="s">
        <v>0</v>
      </c>
      <c r="B139" s="40"/>
      <c r="C139" s="40"/>
      <c r="D139" s="43"/>
      <c r="E139" s="40"/>
      <c r="F139" s="43"/>
      <c r="G139" s="43"/>
      <c r="H139" s="43"/>
      <c r="I139" s="39"/>
    </row>
    <row r="140" spans="1:9" x14ac:dyDescent="0.25">
      <c r="A140" s="54" t="s">
        <v>2</v>
      </c>
      <c r="B140" s="55"/>
      <c r="C140" s="55"/>
      <c r="D140" s="55"/>
      <c r="E140" s="55"/>
      <c r="F140" s="55"/>
      <c r="G140" s="55"/>
      <c r="H140" s="55"/>
      <c r="I140" s="56"/>
    </row>
  </sheetData>
  <mergeCells count="2">
    <mergeCell ref="A4:I4"/>
    <mergeCell ref="A140:I14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2"/>
  <sheetViews>
    <sheetView workbookViewId="0">
      <pane xSplit="1" ySplit="6" topLeftCell="I46" activePane="bottomRight" state="frozen"/>
      <selection pane="topRight" activeCell="B1" sqref="B1"/>
      <selection pane="bottomLeft" activeCell="A7" sqref="A7"/>
      <selection pane="bottomRight" activeCell="A50" sqref="A50:XFD50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9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v>3562.3</v>
      </c>
      <c r="C47" s="39">
        <v>0</v>
      </c>
      <c r="D47" s="39">
        <v>11284.900000000001</v>
      </c>
      <c r="E47" s="39">
        <v>58642.1</v>
      </c>
      <c r="F47" s="39">
        <v>3972.2</v>
      </c>
      <c r="G47" s="39">
        <v>38254.700000000004</v>
      </c>
      <c r="H47" s="40">
        <v>39571.599999999999</v>
      </c>
      <c r="I47" s="39">
        <f t="shared" si="2"/>
        <v>155287.80000000002</v>
      </c>
    </row>
    <row r="48" spans="1:9" x14ac:dyDescent="0.25">
      <c r="A48" s="41">
        <v>43281</v>
      </c>
      <c r="B48" s="39">
        <v>3606.4</v>
      </c>
      <c r="C48" s="39">
        <v>0</v>
      </c>
      <c r="D48" s="39">
        <v>11429.7</v>
      </c>
      <c r="E48" s="39">
        <v>62307.5</v>
      </c>
      <c r="F48" s="39">
        <v>3781.8999999999996</v>
      </c>
      <c r="G48" s="39">
        <v>39709.399999999994</v>
      </c>
      <c r="H48" s="40">
        <v>39396</v>
      </c>
      <c r="I48" s="39">
        <f t="shared" si="2"/>
        <v>160230.9</v>
      </c>
    </row>
    <row r="49" spans="1:9" x14ac:dyDescent="0.25">
      <c r="A49" s="41">
        <v>43373</v>
      </c>
      <c r="B49" s="39">
        <v>3661.2</v>
      </c>
      <c r="C49" s="39">
        <v>0</v>
      </c>
      <c r="D49" s="39">
        <v>12156.8</v>
      </c>
      <c r="E49" s="39">
        <v>65109.599999999999</v>
      </c>
      <c r="F49" s="39">
        <v>3867.5</v>
      </c>
      <c r="G49" s="39">
        <v>41144.199999999997</v>
      </c>
      <c r="H49" s="40">
        <v>41161</v>
      </c>
      <c r="I49" s="39">
        <f t="shared" si="2"/>
        <v>167100.29999999999</v>
      </c>
    </row>
    <row r="50" spans="1:9" x14ac:dyDescent="0.25">
      <c r="A50" s="41">
        <v>43435</v>
      </c>
      <c r="B50" s="39">
        <f>1519.3+2179.5</f>
        <v>3698.8</v>
      </c>
      <c r="C50" s="39">
        <v>0</v>
      </c>
      <c r="D50" s="39">
        <f>4736.7+7859.7</f>
        <v>12596.4</v>
      </c>
      <c r="E50" s="39">
        <f>1540.8+67401.4</f>
        <v>68942.2</v>
      </c>
      <c r="F50" s="39">
        <f>331.2+3285.7</f>
        <v>3616.8999999999996</v>
      </c>
      <c r="G50" s="39">
        <f>2424.5+26702.7-10759.9+21194.6+3743.5</f>
        <v>43305.4</v>
      </c>
      <c r="H50" s="40">
        <f>12537.7+10759.9+2172.7+15442.7</f>
        <v>40913</v>
      </c>
      <c r="I50" s="39">
        <f t="shared" ref="I50" si="3">SUM(B50:H50)</f>
        <v>173072.69999999998</v>
      </c>
    </row>
    <row r="51" spans="1:9" x14ac:dyDescent="0.25">
      <c r="A51" s="42" t="s">
        <v>0</v>
      </c>
      <c r="B51" s="40"/>
      <c r="C51" s="40"/>
      <c r="D51" s="43"/>
      <c r="E51" s="40"/>
      <c r="F51" s="43"/>
      <c r="G51" s="43"/>
      <c r="H51" s="43"/>
      <c r="I51" s="39"/>
    </row>
    <row r="52" spans="1:9" x14ac:dyDescent="0.25">
      <c r="A52" s="54" t="s">
        <v>2</v>
      </c>
      <c r="B52" s="55"/>
      <c r="C52" s="55"/>
      <c r="D52" s="55"/>
      <c r="E52" s="55"/>
      <c r="F52" s="55"/>
      <c r="G52" s="55"/>
      <c r="H52" s="55"/>
      <c r="I52" s="56"/>
    </row>
  </sheetData>
  <mergeCells count="2">
    <mergeCell ref="A4:I4"/>
    <mergeCell ref="A52:I5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9"/>
  <sheetViews>
    <sheetView workbookViewId="0">
      <pane xSplit="1" ySplit="6" topLeftCell="I7" activePane="bottomRight" state="frozen"/>
      <selection pane="topRight" activeCell="B1" sqref="B1"/>
      <selection pane="bottomLeft" activeCell="A7" sqref="A7"/>
      <selection pane="bottomRight" activeCell="J17" sqref="J17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1519.3+2179.5</f>
        <v>3698.8</v>
      </c>
      <c r="C17" s="39">
        <v>0</v>
      </c>
      <c r="D17" s="39">
        <f>4736.7+7859.7</f>
        <v>12596.4</v>
      </c>
      <c r="E17" s="39">
        <f>1540.8+67401.4</f>
        <v>68942.2</v>
      </c>
      <c r="F17" s="39">
        <f>331.2+3285.7</f>
        <v>3616.8999999999996</v>
      </c>
      <c r="G17" s="39">
        <f>2424.5+26702.7-10759.9+21194.6+3743.5</f>
        <v>43305.4</v>
      </c>
      <c r="H17" s="40">
        <f>12537.7+10759.9+2172.7+15442.7</f>
        <v>40913</v>
      </c>
      <c r="I17" s="39">
        <f t="shared" ref="I17" si="1">SUM(B17:H17)</f>
        <v>173072.69999999998</v>
      </c>
    </row>
    <row r="18" spans="1:9" x14ac:dyDescent="0.25">
      <c r="A18" s="42" t="s">
        <v>0</v>
      </c>
      <c r="B18" s="40"/>
      <c r="C18" s="40"/>
      <c r="D18" s="43"/>
      <c r="E18" s="40"/>
      <c r="F18" s="43"/>
      <c r="G18" s="43"/>
      <c r="H18" s="43"/>
      <c r="I18" s="39"/>
    </row>
    <row r="19" spans="1:9" x14ac:dyDescent="0.25">
      <c r="A19" s="54" t="s">
        <v>2</v>
      </c>
      <c r="B19" s="55"/>
      <c r="C19" s="55"/>
      <c r="D19" s="55"/>
      <c r="E19" s="55"/>
      <c r="F19" s="55"/>
      <c r="G19" s="55"/>
      <c r="H19" s="55"/>
      <c r="I19" s="56"/>
    </row>
  </sheetData>
  <mergeCells count="2">
    <mergeCell ref="A4:I4"/>
    <mergeCell ref="A19:I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2019-03-06T07:43:51Z</dcterms:modified>
</cp:coreProperties>
</file>